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740" yWindow="1875" windowWidth="15480" windowHeight="5595" tabRatio="788"/>
  </bookViews>
  <sheets>
    <sheet name="Sch 2" sheetId="1" r:id="rId1"/>
    <sheet name="Sch 2 cont'd" sheetId="2" r:id="rId2"/>
    <sheet name="Sch 2 con't" sheetId="3" r:id="rId3"/>
  </sheets>
  <definedNames>
    <definedName name="_xlnm.Print_Area" localSheetId="0">'Sch 2'!$A$2:$I$43</definedName>
    <definedName name="_xlnm.Print_Area" localSheetId="2">'Sch 2 con''t'!$A$1:$J$24</definedName>
    <definedName name="_xlnm.Print_Area" localSheetId="1">'Sch 2 cont''d'!$A$1:$I$36</definedName>
    <definedName name="Z_2E719496_CA44_4DA0_96B3_39AE2B324A07_.wvu.Cols" localSheetId="2" hidden="1">'Sch 2 con''t'!$E:$E</definedName>
    <definedName name="Z_2E719496_CA44_4DA0_96B3_39AE2B324A07_.wvu.PrintArea" localSheetId="0" hidden="1">'Sch 2'!$A$1:$K$47</definedName>
    <definedName name="Z_2E719496_CA44_4DA0_96B3_39AE2B324A07_.wvu.PrintArea" localSheetId="2" hidden="1">'Sch 2 con''t'!$A$1:$K$24</definedName>
    <definedName name="Z_2E719496_CA44_4DA0_96B3_39AE2B324A07_.wvu.PrintArea" localSheetId="1" hidden="1">'Sch 2 cont''d'!$A$1:$I$36</definedName>
    <definedName name="Z_EC405EB8_D6F5_49C7_A3F0_B1285979DF5B_.wvu.Cols" localSheetId="2" hidden="1">'Sch 2 con''t'!$E:$E</definedName>
    <definedName name="Z_EC405EB8_D6F5_49C7_A3F0_B1285979DF5B_.wvu.PrintArea" localSheetId="0" hidden="1">'Sch 2'!$A$1:$K$47</definedName>
    <definedName name="Z_EC405EB8_D6F5_49C7_A3F0_B1285979DF5B_.wvu.PrintArea" localSheetId="2" hidden="1">'Sch 2 con''t'!$A$1:$K$24</definedName>
    <definedName name="Z_EC405EB8_D6F5_49C7_A3F0_B1285979DF5B_.wvu.PrintArea" localSheetId="1" hidden="1">'Sch 2 cont''d'!$A$1:$I$36</definedName>
    <definedName name="Z_EC4EF5B0_70BB_4FE7_BF08_EA809E8C8AFD_.wvu.Cols" localSheetId="2" hidden="1">'Sch 2 con''t'!$E:$E</definedName>
    <definedName name="Z_EC4EF5B0_70BB_4FE7_BF08_EA809E8C8AFD_.wvu.PrintArea" localSheetId="0" hidden="1">'Sch 2'!$A$1:$K$47</definedName>
    <definedName name="Z_EC4EF5B0_70BB_4FE7_BF08_EA809E8C8AFD_.wvu.PrintArea" localSheetId="2" hidden="1">'Sch 2 con''t'!$A$1:$K$24</definedName>
    <definedName name="Z_EC4EF5B0_70BB_4FE7_BF08_EA809E8C8AFD_.wvu.PrintArea" localSheetId="1" hidden="1">'Sch 2 cont''d'!$A$1:$I$36</definedName>
    <definedName name="Z_F279F0E3_5ABB_4EE1_A3C2_CD0B18D9A774_.wvu.Cols" localSheetId="2" hidden="1">'Sch 2 con''t'!$E:$E</definedName>
    <definedName name="Z_F279F0E3_5ABB_4EE1_A3C2_CD0B18D9A774_.wvu.PrintArea" localSheetId="0" hidden="1">'Sch 2'!$A$1:$K$47</definedName>
    <definedName name="Z_F279F0E3_5ABB_4EE1_A3C2_CD0B18D9A774_.wvu.PrintArea" localSheetId="2" hidden="1">'Sch 2 con''t'!$A$1:$K$24</definedName>
    <definedName name="Z_F279F0E3_5ABB_4EE1_A3C2_CD0B18D9A774_.wvu.PrintArea" localSheetId="1" hidden="1">'Sch 2 cont''d'!$A$1:$I$36</definedName>
  </definedNames>
  <calcPr calcId="145621"/>
  <customWorkbookViews>
    <customWorkbookView name="ist - Personal View" guid="{EC4EF5B0-70BB-4FE7-BF08-EA809E8C8AFD}" mergeInterval="0" personalView="1" maximized="1" windowWidth="1276" windowHeight="799" tabRatio="788" activeSheetId="3"/>
    <customWorkbookView name="Jean-Felix, Jerry - Personal View" guid="{2E719496-CA44-4DA0-96B3-39AE2B324A07}" mergeInterval="0" personalView="1" maximized="1" windowWidth="1596" windowHeight="675" tabRatio="788" activeSheetId="1" showComments="commIndAndComment"/>
    <customWorkbookView name="Jerry Jean-Felix - Personal View" guid="{EC405EB8-D6F5-49C7-A3F0-B1285979DF5B}" mergeInterval="0" personalView="1" maximized="1" windowWidth="1276" windowHeight="799" tabRatio="788" activeSheetId="1"/>
    <customWorkbookView name="Jessica L. Brown - Personal View" guid="{F279F0E3-5ABB-4EE1-A3C2-CD0B18D9A774}" mergeInterval="0" personalView="1" maximized="1" windowWidth="1596" windowHeight="681" tabRatio="788" activeSheetId="1"/>
  </customWorkbookViews>
</workbook>
</file>

<file path=xl/calcChain.xml><?xml version="1.0" encoding="utf-8"?>
<calcChain xmlns="http://schemas.openxmlformats.org/spreadsheetml/2006/main">
  <c r="C18" i="2" l="1"/>
  <c r="C11" i="3"/>
  <c r="D11" i="3"/>
  <c r="E11" i="3"/>
  <c r="G11" i="3"/>
  <c r="C11" i="2"/>
  <c r="D25" i="2" l="1"/>
  <c r="C13" i="1" l="1"/>
  <c r="J20" i="3" l="1"/>
  <c r="I20" i="3"/>
  <c r="H20" i="3"/>
  <c r="G20" i="3"/>
  <c r="H17" i="3"/>
  <c r="G17" i="3"/>
  <c r="F17" i="3"/>
  <c r="E17" i="3"/>
  <c r="D17" i="3"/>
  <c r="C17" i="3"/>
  <c r="H14" i="3"/>
  <c r="G14" i="3"/>
  <c r="F14" i="3"/>
  <c r="E14" i="3"/>
  <c r="D14" i="3"/>
  <c r="C14" i="3"/>
  <c r="G33" i="2"/>
  <c r="G35" i="2" s="1"/>
  <c r="F33" i="2"/>
  <c r="F35" i="2" s="1"/>
  <c r="E33" i="2"/>
  <c r="E35" i="2" s="1"/>
  <c r="D33" i="2"/>
  <c r="D35" i="2" s="1"/>
  <c r="C31" i="2"/>
  <c r="C33" i="2" s="1"/>
  <c r="C35" i="2" s="1"/>
  <c r="G30" i="2"/>
  <c r="F30" i="2"/>
  <c r="E30" i="2"/>
  <c r="D30" i="2"/>
  <c r="C29" i="2"/>
  <c r="C28" i="2"/>
  <c r="C27" i="2"/>
  <c r="E25" i="2"/>
  <c r="C23" i="2"/>
  <c r="C22" i="2"/>
  <c r="C20" i="2"/>
  <c r="C19" i="2"/>
  <c r="G14" i="2"/>
  <c r="F14" i="2"/>
  <c r="E14" i="2"/>
  <c r="D14" i="2"/>
  <c r="C12" i="2"/>
  <c r="C14" i="2" s="1"/>
  <c r="G43" i="1"/>
  <c r="F43" i="1"/>
  <c r="E43" i="1"/>
  <c r="D43" i="1"/>
  <c r="C41" i="1"/>
  <c r="C43" i="1" s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4" i="1"/>
  <c r="C23" i="1"/>
  <c r="C22" i="1"/>
  <c r="C21" i="1"/>
  <c r="C20" i="1"/>
  <c r="C19" i="1"/>
  <c r="C18" i="1"/>
  <c r="C17" i="1"/>
  <c r="C16" i="1"/>
  <c r="C15" i="1"/>
  <c r="C14" i="1"/>
  <c r="C12" i="1"/>
  <c r="E18" i="3" l="1"/>
  <c r="F20" i="3" s="1"/>
  <c r="C30" i="2"/>
  <c r="C25" i="2"/>
  <c r="C18" i="3"/>
  <c r="C20" i="3" s="1"/>
  <c r="D18" i="3"/>
  <c r="D20" i="3" s="1"/>
  <c r="E20" i="3" l="1"/>
</calcChain>
</file>

<file path=xl/sharedStrings.xml><?xml version="1.0" encoding="utf-8"?>
<sst xmlns="http://schemas.openxmlformats.org/spreadsheetml/2006/main" count="141" uniqueCount="88">
  <si>
    <t>Description</t>
  </si>
  <si>
    <t>Combined Group Report</t>
  </si>
  <si>
    <t>Designated Agent</t>
  </si>
  <si>
    <t>Member 1</t>
  </si>
  <si>
    <t>Member 2</t>
  </si>
  <si>
    <t>Member 5</t>
  </si>
  <si>
    <t>Apportionment Factors Computation</t>
  </si>
  <si>
    <t>Property Factor Computation</t>
  </si>
  <si>
    <t>Payroll Factor Computation</t>
  </si>
  <si>
    <t xml:space="preserve">Sales Factor Computation </t>
  </si>
  <si>
    <t>Designated
Agent</t>
  </si>
  <si>
    <r>
      <rPr>
        <b/>
        <i/>
        <sz val="11"/>
        <rFont val="Times New Roman"/>
        <family val="1"/>
      </rPr>
      <t>(Financial
Institution)</t>
    </r>
    <r>
      <rPr>
        <b/>
        <i/>
        <sz val="11"/>
        <color theme="1"/>
        <rFont val="Times New Roman"/>
        <family val="1"/>
      </rPr>
      <t xml:space="preserve">
</t>
    </r>
    <r>
      <rPr>
        <b/>
        <sz val="11"/>
        <color theme="1"/>
        <rFont val="Times New Roman"/>
        <family val="1"/>
      </rPr>
      <t>Member 4</t>
    </r>
  </si>
  <si>
    <t>Beginning inventory.</t>
  </si>
  <si>
    <t>Beginning real &amp; tangible personal property.</t>
  </si>
  <si>
    <t>Ending inventory.</t>
  </si>
  <si>
    <t>Ending real &amp; tangible personal property.</t>
  </si>
  <si>
    <t>Average beginning owned property plus 
average ending owned property divided by 2.</t>
  </si>
  <si>
    <t>District rent expense.</t>
  </si>
  <si>
    <t>Total ending owned property - everywhere.</t>
  </si>
  <si>
    <t>Average beginning owned property  plus 
Average ending owned property divided by 2.</t>
  </si>
  <si>
    <t>Minus: Intercompany profits in beginning inventory.</t>
  </si>
  <si>
    <t>Minus: Intercompany profits in ending inventory.</t>
  </si>
  <si>
    <t>Minus: Intercompany rents.</t>
  </si>
  <si>
    <r>
      <rPr>
        <b/>
        <sz val="9"/>
        <rFont val="Times New Roman"/>
        <family val="1"/>
      </rPr>
      <t>District property factor.</t>
    </r>
    <r>
      <rPr>
        <b/>
        <sz val="10"/>
        <rFont val="Times New Roman"/>
        <family val="1"/>
      </rPr>
      <t xml:space="preserve"> </t>
    </r>
    <r>
      <rPr>
        <i/>
        <sz val="8"/>
        <rFont val="Times New Roman"/>
        <family val="1"/>
      </rPr>
      <t>Percentage of Line 5 divided by Line 6.</t>
    </r>
  </si>
  <si>
    <r>
      <rPr>
        <b/>
        <sz val="9"/>
        <rFont val="Times New Roman"/>
        <family val="1"/>
      </rPr>
      <t>Total owned &amp; rented property - everywhere.</t>
    </r>
    <r>
      <rPr>
        <b/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Line 4.</t>
    </r>
  </si>
  <si>
    <t>Everywhere rent expense.</t>
  </si>
  <si>
    <t>Total beginning owned property - everywhere.</t>
  </si>
  <si>
    <t>Purchases in a state where the entity making the sales is not taxable due to Public Law 86-272.</t>
  </si>
  <si>
    <t>Gross receipts, less returns and allowances.</t>
  </si>
  <si>
    <t>Total sales - everywhere.</t>
  </si>
  <si>
    <t>District sales.</t>
  </si>
  <si>
    <t>Multiplier.</t>
  </si>
  <si>
    <t>District weighted sales factor.</t>
  </si>
  <si>
    <t>Multiply Line 19 by Line 20.</t>
  </si>
  <si>
    <t>Everywhere sales.</t>
  </si>
  <si>
    <t>Total payroll - everywhere (total compensation paid or accrued).</t>
  </si>
  <si>
    <t>Divider.</t>
  </si>
  <si>
    <r>
      <rPr>
        <b/>
        <sz val="9"/>
        <color theme="1"/>
        <rFont val="Times New Roman"/>
        <family val="1"/>
      </rPr>
      <t>District payroll factor.</t>
    </r>
    <r>
      <rPr>
        <b/>
        <sz val="10"/>
        <color theme="1"/>
        <rFont val="Times New Roman"/>
        <family val="1"/>
      </rPr>
      <t xml:space="preserve"> </t>
    </r>
    <r>
      <rPr>
        <i/>
        <sz val="8"/>
        <color theme="1"/>
        <rFont val="Times New Roman"/>
        <family val="1"/>
      </rPr>
      <t>Line 12.</t>
    </r>
  </si>
  <si>
    <t>Denominator: Everywhere property.</t>
  </si>
  <si>
    <t>The United States government.</t>
  </si>
  <si>
    <t>Other gross receipts (rents, royalties, etc.).</t>
  </si>
  <si>
    <t>Minus intercompany receipts.</t>
  </si>
  <si>
    <r>
      <rPr>
        <b/>
        <sz val="9"/>
        <color theme="1"/>
        <rFont val="Times New Roman"/>
        <family val="1"/>
      </rPr>
      <t xml:space="preserve">District property factor. </t>
    </r>
    <r>
      <rPr>
        <i/>
        <sz val="8"/>
        <color theme="1"/>
        <rFont val="Times New Roman"/>
        <family val="1"/>
      </rPr>
      <t>Line 7.</t>
    </r>
  </si>
  <si>
    <r>
      <rPr>
        <b/>
        <sz val="9"/>
        <color theme="1"/>
        <rFont val="Times New Roman"/>
        <family val="1"/>
      </rPr>
      <t>Total percent.</t>
    </r>
    <r>
      <rPr>
        <b/>
        <sz val="10"/>
        <color theme="1"/>
        <rFont val="Times New Roman"/>
        <family val="1"/>
      </rPr>
      <t xml:space="preserve"> </t>
    </r>
    <r>
      <rPr>
        <i/>
        <sz val="8"/>
        <color theme="1"/>
        <rFont val="Times New Roman"/>
        <family val="1"/>
      </rPr>
      <t>Add Lines 24, 27 and 30.</t>
    </r>
  </si>
  <si>
    <r>
      <t xml:space="preserve">District sales factor. </t>
    </r>
    <r>
      <rPr>
        <i/>
        <sz val="8"/>
        <color theme="1"/>
        <rFont val="Times New Roman"/>
        <family val="1"/>
      </rPr>
      <t>Line 17 divided by Line 18.</t>
    </r>
  </si>
  <si>
    <r>
      <rPr>
        <b/>
        <i/>
        <sz val="12"/>
        <rFont val="Times New Roman"/>
        <family val="1"/>
      </rPr>
      <t>(Financial
Institution)</t>
    </r>
    <r>
      <rPr>
        <b/>
        <i/>
        <sz val="12"/>
        <color theme="1"/>
        <rFont val="Times New Roman"/>
        <family val="1"/>
      </rPr>
      <t xml:space="preserve">
 </t>
    </r>
    <r>
      <rPr>
        <b/>
        <sz val="12"/>
        <color theme="1"/>
        <rFont val="Times New Roman"/>
        <family val="1"/>
      </rPr>
      <t>Member 4</t>
    </r>
  </si>
  <si>
    <r>
      <rPr>
        <b/>
        <sz val="9"/>
        <color theme="1"/>
        <rFont val="Times New Roman"/>
        <family val="1"/>
      </rPr>
      <t>District weighted sales factor.</t>
    </r>
    <r>
      <rPr>
        <b/>
        <sz val="10"/>
        <color theme="1"/>
        <rFont val="Times New Roman"/>
        <family val="1"/>
      </rPr>
      <t xml:space="preserve"> </t>
    </r>
    <r>
      <rPr>
        <i/>
        <sz val="8"/>
        <color theme="1"/>
        <rFont val="Times New Roman"/>
        <family val="1"/>
      </rPr>
      <t>Line 21.</t>
    </r>
  </si>
  <si>
    <t>District payroll: (total compensation paid or accrued).</t>
  </si>
  <si>
    <t>Everywhere payroll: (total compensation paid or accrued).</t>
  </si>
  <si>
    <t>Total  payroll - everywhere (total compensation paid or accrued).</t>
  </si>
  <si>
    <r>
      <rPr>
        <b/>
        <sz val="9"/>
        <color theme="1"/>
        <rFont val="Times New Roman"/>
        <family val="1"/>
      </rPr>
      <t>District payroll factor.</t>
    </r>
    <r>
      <rPr>
        <b/>
        <sz val="10"/>
        <color theme="1"/>
        <rFont val="Times New Roman"/>
        <family val="1"/>
      </rPr>
      <t xml:space="preserve"> </t>
    </r>
    <r>
      <rPr>
        <i/>
        <sz val="8"/>
        <color theme="1"/>
        <rFont val="Times New Roman"/>
        <family val="1"/>
      </rPr>
      <t>Line 10 divided by Line 11.</t>
    </r>
  </si>
  <si>
    <t>(Average property + capitalized rents).</t>
  </si>
  <si>
    <r>
      <t xml:space="preserve">Total owned &amp;  rented property - everywhere. </t>
    </r>
    <r>
      <rPr>
        <i/>
        <sz val="8"/>
        <color theme="1"/>
        <rFont val="Times New Roman"/>
        <family val="1"/>
      </rPr>
      <t>Line 4.</t>
    </r>
  </si>
  <si>
    <r>
      <rPr>
        <b/>
        <i/>
        <sz val="9"/>
        <color theme="1"/>
        <rFont val="Times New Roman"/>
        <family val="1"/>
      </rPr>
      <t xml:space="preserve">DISTRICT APPORTIONMENT FACTOR.    </t>
    </r>
    <r>
      <rPr>
        <b/>
        <i/>
        <sz val="10"/>
        <color theme="1"/>
        <rFont val="Times New Roman"/>
        <family val="1"/>
      </rPr>
      <t xml:space="preserve">                       </t>
    </r>
    <r>
      <rPr>
        <i/>
        <sz val="8"/>
        <color theme="1"/>
        <rFont val="Times New Roman"/>
        <family val="1"/>
      </rPr>
      <t>Divide Line 31 by Line 32.</t>
    </r>
  </si>
  <si>
    <t xml:space="preserve">Total owned &amp; rented property - everywhere. </t>
  </si>
  <si>
    <t>(Average property plus capitalized rents.)</t>
  </si>
  <si>
    <r>
      <t xml:space="preserve">Total sales – everywhere. </t>
    </r>
    <r>
      <rPr>
        <i/>
        <sz val="8"/>
        <color theme="1"/>
        <rFont val="Times New Roman"/>
        <family val="1"/>
      </rPr>
      <t>Line 16.</t>
    </r>
  </si>
  <si>
    <t>Numerator: District  property.</t>
  </si>
  <si>
    <t>Total ending owned property - District.</t>
  </si>
  <si>
    <t>Total beginning owned property - District.</t>
  </si>
  <si>
    <t>Total owned &amp; rented property - District.</t>
  </si>
  <si>
    <r>
      <rPr>
        <b/>
        <i/>
        <sz val="11"/>
        <color theme="1"/>
        <rFont val="Times New Roman"/>
        <family val="1"/>
      </rPr>
      <t xml:space="preserve">(Non-Nexus) </t>
    </r>
    <r>
      <rPr>
        <b/>
        <sz val="11"/>
        <color theme="1"/>
        <rFont val="Times New Roman"/>
        <family val="1"/>
      </rPr>
      <t>Member 3</t>
    </r>
  </si>
  <si>
    <t>Total  payroll - District (total compensation paid or accrued).</t>
  </si>
  <si>
    <r>
      <rPr>
        <b/>
        <sz val="9"/>
        <color theme="1"/>
        <rFont val="Times New Roman"/>
        <family val="1"/>
      </rPr>
      <t>Total owned &amp; rented property – District.</t>
    </r>
    <r>
      <rPr>
        <b/>
        <sz val="10"/>
        <color theme="1"/>
        <rFont val="Times New Roman"/>
        <family val="1"/>
      </rPr>
      <t xml:space="preserve"> </t>
    </r>
    <r>
      <rPr>
        <i/>
        <sz val="8"/>
        <color theme="1"/>
        <rFont val="Times New Roman"/>
        <family val="1"/>
      </rPr>
      <t>Line 2.</t>
    </r>
  </si>
  <si>
    <t>Sales delivered or shipped to District purchasers:</t>
  </si>
  <si>
    <t>From outside District.</t>
  </si>
  <si>
    <t>From within District.</t>
  </si>
  <si>
    <t xml:space="preserve">Sales shipped from within District to: </t>
  </si>
  <si>
    <r>
      <rPr>
        <b/>
        <sz val="9"/>
        <color theme="1"/>
        <rFont val="Times New Roman"/>
        <family val="1"/>
      </rPr>
      <t xml:space="preserve">Total sales – District. </t>
    </r>
    <r>
      <rPr>
        <i/>
        <sz val="8"/>
        <color theme="1"/>
        <rFont val="Times New Roman"/>
        <family val="1"/>
      </rPr>
      <t>Line 14.</t>
    </r>
  </si>
  <si>
    <t>Total sales - District.</t>
  </si>
  <si>
    <r>
      <t xml:space="preserve">World Wide  </t>
    </r>
    <r>
      <rPr>
        <b/>
        <sz val="20"/>
        <color theme="1"/>
        <rFont val="Times New Roman"/>
        <family val="1"/>
      </rPr>
      <t xml:space="preserve"> </t>
    </r>
    <r>
      <rPr>
        <b/>
        <sz val="9"/>
        <color theme="1"/>
        <rFont val="Times New Roman"/>
        <family val="1"/>
      </rPr>
      <t xml:space="preserve">  Year </t>
    </r>
    <r>
      <rPr>
        <b/>
        <u/>
        <sz val="9"/>
        <color theme="1"/>
        <rFont val="Times New Roman"/>
        <family val="1"/>
      </rPr>
      <t xml:space="preserve">             </t>
    </r>
    <r>
      <rPr>
        <b/>
        <sz val="9"/>
        <color theme="1"/>
        <rFont val="Times New Roman"/>
        <family val="1"/>
      </rPr>
      <t xml:space="preserve"> of 10 Year Election</t>
    </r>
  </si>
  <si>
    <r>
      <t xml:space="preserve">Water's Edge   </t>
    </r>
    <r>
      <rPr>
        <b/>
        <sz val="20"/>
        <color theme="1"/>
        <rFont val="Times New Roman"/>
        <family val="1"/>
      </rPr>
      <t></t>
    </r>
  </si>
  <si>
    <t>Name of Designated Agent:                                                                                                                                                    Tax Year Ending:</t>
  </si>
  <si>
    <t>Taxpayer Identification Number (FEIN/SSN)</t>
  </si>
  <si>
    <t>Type of Entity: Fill in the respective columns if you are a Corporation, Unincorporated Business, Financial Institution or Non-Nexus Member.</t>
  </si>
  <si>
    <t>Fiscalized: Y/N</t>
  </si>
  <si>
    <t>N</t>
  </si>
  <si>
    <t>Y</t>
  </si>
  <si>
    <r>
      <rPr>
        <b/>
        <sz val="9"/>
        <rFont val="Times New Roman"/>
        <family val="1"/>
      </rPr>
      <t>Total owned &amp; rented property – District.</t>
    </r>
    <r>
      <rPr>
        <b/>
        <sz val="10"/>
        <rFont val="Times New Roman"/>
        <family val="1"/>
      </rPr>
      <t xml:space="preserve"> </t>
    </r>
    <r>
      <rPr>
        <i/>
        <sz val="8"/>
        <rFont val="Times New Roman"/>
        <family val="1"/>
      </rPr>
      <t>Line 2.</t>
    </r>
  </si>
  <si>
    <t>Net District rent expense capitalized and multiplied by 8.</t>
  </si>
  <si>
    <t>Net everywhere rent expense capitalized and multiplied by 8.</t>
  </si>
  <si>
    <r>
      <rPr>
        <b/>
        <i/>
        <sz val="12"/>
        <rFont val="Times New Roman"/>
        <family val="1"/>
      </rPr>
      <t>(Financial
Institution)</t>
    </r>
    <r>
      <rPr>
        <b/>
        <i/>
        <sz val="12"/>
        <color rgb="FFFF0000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 xml:space="preserve"> Member 4 </t>
    </r>
  </si>
  <si>
    <r>
      <rPr>
        <b/>
        <sz val="9"/>
        <color theme="1"/>
        <rFont val="Times New Roman"/>
        <family val="1"/>
      </rPr>
      <t xml:space="preserve">Total sales – District. </t>
    </r>
    <r>
      <rPr>
        <i/>
        <sz val="8"/>
        <color theme="1"/>
        <rFont val="Times New Roman"/>
        <family val="1"/>
      </rPr>
      <t>Line 14</t>
    </r>
    <r>
      <rPr>
        <i/>
        <sz val="10"/>
        <color theme="1"/>
        <rFont val="Times New Roman"/>
        <family val="1"/>
      </rPr>
      <t>.</t>
    </r>
  </si>
  <si>
    <r>
      <rPr>
        <b/>
        <sz val="9"/>
        <color theme="1"/>
        <rFont val="Times New Roman"/>
        <family val="1"/>
      </rPr>
      <t>Total sales – everywhere.</t>
    </r>
    <r>
      <rPr>
        <b/>
        <sz val="8"/>
        <color theme="1"/>
        <rFont val="Times New Roman"/>
        <family val="1"/>
      </rPr>
      <t xml:space="preserve"> </t>
    </r>
    <r>
      <rPr>
        <i/>
        <sz val="8"/>
        <color theme="1"/>
        <rFont val="Times New Roman"/>
        <family val="1"/>
      </rPr>
      <t>Line 16.</t>
    </r>
  </si>
  <si>
    <t xml:space="preserve"> Financial institutions will use payroll &amp; sales factor receipts (gross income) only and they will divide by 2 and no double weighted sales factor.</t>
  </si>
  <si>
    <r>
      <t xml:space="preserve"> </t>
    </r>
    <r>
      <rPr>
        <i/>
        <sz val="8"/>
        <color theme="1"/>
        <rFont val="Times New Roman"/>
        <family val="1"/>
      </rPr>
      <t>Take the totals of each apportionment factor from the combined group report column above (lines 22-32) and enter them on the appropiate line and column of schedule F of the D-20.</t>
    </r>
  </si>
  <si>
    <t xml:space="preserve">2014 DC Combined Reporting Schedule 2 </t>
  </si>
  <si>
    <t xml:space="preserve">                                                Continued  …(DC 2014 Combined Reporting SCH. 2- Apportionment Factors Computation)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</si>
</sst>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3" formatCode="_(* #,##0.00_);_(* \(#,##0.00\);_(* &quot;-&quot;??_);_(@_)"/>
    <numFmt numFmtId="164" formatCode="0.0000%"/>
    <numFmt numFmtId="165" formatCode="&quot;$&quot;#,##0.00"/>
  </numFmts>
  <fonts count="33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u/>
      <sz val="9"/>
      <color theme="0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i/>
      <sz val="8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2"/>
      <name val="Times New Roman"/>
      <family val="1"/>
    </font>
    <font>
      <b/>
      <sz val="20"/>
      <color theme="1"/>
      <name val="Times New Roman"/>
      <family val="1"/>
    </font>
    <font>
      <b/>
      <u/>
      <sz val="9"/>
      <color theme="1"/>
      <name val="Times New Roman"/>
      <family val="1"/>
    </font>
    <font>
      <u/>
      <sz val="9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0" xfId="0" applyFont="1"/>
    <xf numFmtId="0" fontId="10" fillId="0" borderId="0" xfId="0" applyFont="1"/>
    <xf numFmtId="0" fontId="6" fillId="3" borderId="4" xfId="0" applyFont="1" applyFill="1" applyBorder="1" applyAlignment="1">
      <alignment horizontal="left" wrapText="1" indent="1"/>
    </xf>
    <xf numFmtId="0" fontId="5" fillId="2" borderId="11" xfId="0" applyFont="1" applyFill="1" applyBorder="1" applyAlignment="1">
      <alignment horizontal="left" wrapText="1" indent="1"/>
    </xf>
    <xf numFmtId="0" fontId="6" fillId="0" borderId="11" xfId="0" applyFont="1" applyBorder="1" applyAlignment="1">
      <alignment horizontal="left" wrapText="1" indent="1"/>
    </xf>
    <xf numFmtId="0" fontId="3" fillId="2" borderId="11" xfId="0" applyFont="1" applyFill="1" applyBorder="1" applyAlignment="1">
      <alignment horizontal="center" vertical="top" wrapText="1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top" wrapText="1"/>
    </xf>
    <xf numFmtId="0" fontId="0" fillId="0" borderId="0" xfId="0" applyBorder="1"/>
    <xf numFmtId="0" fontId="6" fillId="2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6" fontId="2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10" fontId="2" fillId="0" borderId="11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6" fontId="6" fillId="4" borderId="11" xfId="0" applyNumberFormat="1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right" vertical="center" wrapText="1"/>
    </xf>
    <xf numFmtId="6" fontId="6" fillId="5" borderId="11" xfId="0" applyNumberFormat="1" applyFont="1" applyFill="1" applyBorder="1" applyAlignment="1">
      <alignment vertical="center" wrapText="1"/>
    </xf>
    <xf numFmtId="164" fontId="6" fillId="5" borderId="11" xfId="0" applyNumberFormat="1" applyFont="1" applyFill="1" applyBorder="1" applyAlignment="1">
      <alignment vertical="center" wrapText="1"/>
    </xf>
    <xf numFmtId="164" fontId="6" fillId="0" borderId="11" xfId="0" applyNumberFormat="1" applyFont="1" applyBorder="1" applyAlignment="1">
      <alignment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wrapText="1"/>
    </xf>
    <xf numFmtId="6" fontId="16" fillId="0" borderId="11" xfId="0" applyNumberFormat="1" applyFont="1" applyBorder="1" applyAlignment="1">
      <alignment wrapText="1"/>
    </xf>
    <xf numFmtId="0" fontId="16" fillId="3" borderId="2" xfId="0" applyFont="1" applyFill="1" applyBorder="1" applyAlignment="1">
      <alignment wrapText="1"/>
    </xf>
    <xf numFmtId="0" fontId="16" fillId="3" borderId="2" xfId="0" applyFont="1" applyFill="1" applyBorder="1" applyAlignment="1">
      <alignment horizontal="right" wrapText="1"/>
    </xf>
    <xf numFmtId="0" fontId="16" fillId="3" borderId="3" xfId="0" applyFont="1" applyFill="1" applyBorder="1" applyAlignment="1">
      <alignment horizontal="right" wrapText="1"/>
    </xf>
    <xf numFmtId="0" fontId="16" fillId="3" borderId="2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horizontal="right" vertical="center" wrapText="1"/>
    </xf>
    <xf numFmtId="0" fontId="18" fillId="3" borderId="2" xfId="0" applyFont="1" applyFill="1" applyBorder="1" applyAlignment="1">
      <alignment horizontal="right" vertical="center" wrapText="1"/>
    </xf>
    <xf numFmtId="0" fontId="16" fillId="3" borderId="3" xfId="0" applyFont="1" applyFill="1" applyBorder="1" applyAlignment="1">
      <alignment horizontal="right" vertical="center" wrapText="1"/>
    </xf>
    <xf numFmtId="0" fontId="18" fillId="3" borderId="4" xfId="0" applyFont="1" applyFill="1" applyBorder="1" applyAlignment="1">
      <alignment horizontal="left" wrapText="1" indent="1"/>
    </xf>
    <xf numFmtId="0" fontId="18" fillId="2" borderId="4" xfId="0" applyFont="1" applyFill="1" applyBorder="1" applyAlignment="1">
      <alignment horizontal="left" vertical="center" wrapText="1" indent="1"/>
    </xf>
    <xf numFmtId="10" fontId="18" fillId="2" borderId="11" xfId="0" applyNumberFormat="1" applyFont="1" applyFill="1" applyBorder="1" applyAlignment="1">
      <alignment vertical="center" wrapText="1"/>
    </xf>
    <xf numFmtId="0" fontId="20" fillId="3" borderId="1" xfId="0" applyFont="1" applyFill="1" applyBorder="1" applyAlignment="1">
      <alignment horizontal="left" wrapText="1" indent="1"/>
    </xf>
    <xf numFmtId="0" fontId="21" fillId="0" borderId="11" xfId="0" applyFont="1" applyBorder="1" applyAlignment="1">
      <alignment horizontal="left" wrapText="1" indent="1"/>
    </xf>
    <xf numFmtId="0" fontId="21" fillId="0" borderId="4" xfId="0" applyFont="1" applyBorder="1" applyAlignment="1">
      <alignment horizontal="left" vertical="center" wrapText="1" indent="1"/>
    </xf>
    <xf numFmtId="0" fontId="21" fillId="0" borderId="4" xfId="0" applyFont="1" applyBorder="1" applyAlignment="1">
      <alignment horizontal="left" wrapText="1" indent="1"/>
    </xf>
    <xf numFmtId="0" fontId="20" fillId="3" borderId="4" xfId="0" applyFont="1" applyFill="1" applyBorder="1" applyAlignment="1">
      <alignment horizontal="left" vertical="center" wrapText="1" indent="1"/>
    </xf>
    <xf numFmtId="0" fontId="20" fillId="3" borderId="8" xfId="0" applyFont="1" applyFill="1" applyBorder="1" applyAlignment="1">
      <alignment horizontal="left" vertical="center" wrapText="1" indent="1"/>
    </xf>
    <xf numFmtId="0" fontId="20" fillId="3" borderId="1" xfId="0" applyFont="1" applyFill="1" applyBorder="1" applyAlignment="1">
      <alignment horizontal="left" vertical="center" wrapText="1" indent="1"/>
    </xf>
    <xf numFmtId="0" fontId="20" fillId="3" borderId="4" xfId="0" applyFont="1" applyFill="1" applyBorder="1" applyAlignment="1">
      <alignment horizontal="left" wrapText="1" indent="1"/>
    </xf>
    <xf numFmtId="0" fontId="20" fillId="3" borderId="8" xfId="0" applyFont="1" applyFill="1" applyBorder="1" applyAlignment="1">
      <alignment horizontal="left" wrapText="1" indent="1"/>
    </xf>
    <xf numFmtId="0" fontId="23" fillId="0" borderId="6" xfId="0" applyFont="1" applyBorder="1" applyAlignment="1">
      <alignment horizontal="left" wrapText="1" indent="1"/>
    </xf>
    <xf numFmtId="0" fontId="1" fillId="0" borderId="6" xfId="0" applyFont="1" applyBorder="1" applyAlignment="1">
      <alignment horizontal="left" wrapText="1" indent="1"/>
    </xf>
    <xf numFmtId="0" fontId="23" fillId="0" borderId="3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left" wrapText="1" indent="1"/>
    </xf>
    <xf numFmtId="0" fontId="23" fillId="2" borderId="6" xfId="0" applyFont="1" applyFill="1" applyBorder="1" applyAlignment="1">
      <alignment horizontal="left" wrapText="1" indent="1"/>
    </xf>
    <xf numFmtId="0" fontId="23" fillId="2" borderId="7" xfId="0" applyFont="1" applyFill="1" applyBorder="1" applyAlignment="1">
      <alignment horizontal="left" wrapText="1" indent="1"/>
    </xf>
    <xf numFmtId="0" fontId="26" fillId="2" borderId="6" xfId="0" applyFont="1" applyFill="1" applyBorder="1" applyAlignment="1">
      <alignment horizontal="left" wrapText="1" indent="1"/>
    </xf>
    <xf numFmtId="0" fontId="6" fillId="3" borderId="6" xfId="0" applyFont="1" applyFill="1" applyBorder="1" applyAlignment="1">
      <alignment horizontal="left" wrapText="1" indent="1"/>
    </xf>
    <xf numFmtId="0" fontId="23" fillId="3" borderId="4" xfId="0" applyFont="1" applyFill="1" applyBorder="1" applyAlignment="1">
      <alignment horizontal="left" wrapText="1" indent="1"/>
    </xf>
    <xf numFmtId="0" fontId="23" fillId="2" borderId="11" xfId="0" applyFont="1" applyFill="1" applyBorder="1" applyAlignment="1">
      <alignment horizontal="left" wrapText="1" indent="1"/>
    </xf>
    <xf numFmtId="0" fontId="25" fillId="0" borderId="0" xfId="0" applyFont="1"/>
    <xf numFmtId="0" fontId="26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right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right" vertical="center" wrapText="1"/>
    </xf>
    <xf numFmtId="0" fontId="31" fillId="2" borderId="11" xfId="0" applyFont="1" applyFill="1" applyBorder="1" applyAlignment="1">
      <alignment horizontal="center" vertical="top" wrapText="1"/>
    </xf>
    <xf numFmtId="0" fontId="31" fillId="2" borderId="3" xfId="0" applyFont="1" applyFill="1" applyBorder="1" applyAlignment="1">
      <alignment horizontal="center" vertical="top" wrapText="1"/>
    </xf>
    <xf numFmtId="0" fontId="21" fillId="2" borderId="4" xfId="0" applyFont="1" applyFill="1" applyBorder="1" applyAlignment="1">
      <alignment horizontal="center" vertical="top" wrapText="1"/>
    </xf>
    <xf numFmtId="0" fontId="21" fillId="2" borderId="11" xfId="0" applyFont="1" applyFill="1" applyBorder="1" applyAlignment="1">
      <alignment horizontal="center" vertical="top" wrapText="1"/>
    </xf>
    <xf numFmtId="0" fontId="21" fillId="2" borderId="2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" fillId="0" borderId="10" xfId="0" applyFont="1" applyBorder="1"/>
    <xf numFmtId="0" fontId="21" fillId="2" borderId="4" xfId="0" applyFont="1" applyFill="1" applyBorder="1" applyAlignment="1">
      <alignment horizontal="center" wrapText="1"/>
    </xf>
    <xf numFmtId="165" fontId="18" fillId="3" borderId="11" xfId="0" applyNumberFormat="1" applyFont="1" applyFill="1" applyBorder="1" applyAlignment="1">
      <alignment wrapText="1"/>
    </xf>
    <xf numFmtId="165" fontId="18" fillId="3" borderId="11" xfId="0" applyNumberFormat="1" applyFont="1" applyFill="1" applyBorder="1" applyAlignment="1">
      <alignment horizontal="right" wrapText="1"/>
    </xf>
    <xf numFmtId="165" fontId="16" fillId="3" borderId="11" xfId="0" applyNumberFormat="1" applyFont="1" applyFill="1" applyBorder="1" applyAlignment="1">
      <alignment horizontal="right" wrapText="1"/>
    </xf>
    <xf numFmtId="0" fontId="32" fillId="0" borderId="0" xfId="0" applyFont="1"/>
    <xf numFmtId="0" fontId="32" fillId="0" borderId="0" xfId="0" applyFont="1" applyBorder="1"/>
    <xf numFmtId="0" fontId="32" fillId="0" borderId="10" xfId="0" applyFont="1" applyBorder="1"/>
    <xf numFmtId="0" fontId="32" fillId="2" borderId="1" xfId="0" applyFont="1" applyFill="1" applyBorder="1" applyAlignment="1">
      <alignment horizontal="left" wrapText="1"/>
    </xf>
    <xf numFmtId="0" fontId="32" fillId="2" borderId="11" xfId="0" applyFont="1" applyFill="1" applyBorder="1" applyAlignment="1">
      <alignment horizontal="left" wrapText="1"/>
    </xf>
    <xf numFmtId="0" fontId="32" fillId="2" borderId="2" xfId="0" applyFont="1" applyFill="1" applyBorder="1" applyAlignment="1">
      <alignment horizontal="left" wrapText="1"/>
    </xf>
    <xf numFmtId="0" fontId="32" fillId="2" borderId="11" xfId="0" applyFont="1" applyFill="1" applyBorder="1" applyAlignment="1">
      <alignment horizontal="center" wrapText="1"/>
    </xf>
    <xf numFmtId="10" fontId="6" fillId="5" borderId="11" xfId="0" applyNumberFormat="1" applyFont="1" applyFill="1" applyBorder="1" applyAlignment="1">
      <alignment vertical="center" wrapText="1"/>
    </xf>
    <xf numFmtId="0" fontId="6" fillId="5" borderId="11" xfId="0" applyFont="1" applyFill="1" applyBorder="1" applyAlignment="1">
      <alignment horizontal="right" vertical="center" wrapText="1"/>
    </xf>
    <xf numFmtId="43" fontId="2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32" fillId="2" borderId="12" xfId="0" applyFont="1" applyFill="1" applyBorder="1"/>
    <xf numFmtId="0" fontId="32" fillId="2" borderId="11" xfId="0" applyFont="1" applyFill="1" applyBorder="1"/>
    <xf numFmtId="0" fontId="32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32" fillId="0" borderId="2" xfId="0" applyFont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32" fillId="0" borderId="2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5" fontId="18" fillId="3" borderId="11" xfId="0" applyNumberFormat="1" applyFont="1" applyFill="1" applyBorder="1" applyAlignment="1">
      <alignment horizontal="right" vertical="center" wrapText="1"/>
    </xf>
    <xf numFmtId="165" fontId="16" fillId="3" borderId="11" xfId="0" applyNumberFormat="1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32" fillId="0" borderId="0" xfId="0" applyFont="1" applyAlignment="1"/>
    <xf numFmtId="164" fontId="6" fillId="0" borderId="11" xfId="0" applyNumberFormat="1" applyFont="1" applyBorder="1" applyAlignment="1">
      <alignment horizontal="right" vertical="center" wrapText="1"/>
    </xf>
    <xf numFmtId="0" fontId="2" fillId="5" borderId="11" xfId="0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right" vertical="center" wrapText="1"/>
    </xf>
    <xf numFmtId="10" fontId="2" fillId="0" borderId="3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219087</xdr:colOff>
      <xdr:row>46</xdr:row>
      <xdr:rowOff>182879</xdr:rowOff>
    </xdr:from>
    <xdr:to>
      <xdr:col>12</xdr:col>
      <xdr:colOff>561973</xdr:colOff>
      <xdr:row>47</xdr:row>
      <xdr:rowOff>38098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 flipV="1">
          <a:off x="12649212" y="11117579"/>
          <a:ext cx="342886" cy="4571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44"/>
  <sheetViews>
    <sheetView tabSelected="1" zoomScaleNormal="100" workbookViewId="0">
      <selection activeCell="N9" sqref="N9"/>
    </sheetView>
  </sheetViews>
  <sheetFormatPr defaultRowHeight="15" x14ac:dyDescent="0.25"/>
  <cols>
    <col min="1" max="1" width="3.7109375" customWidth="1"/>
    <col min="2" max="2" width="53.85546875" customWidth="1"/>
    <col min="3" max="3" width="16.28515625" customWidth="1"/>
    <col min="4" max="4" width="16.5703125" customWidth="1"/>
    <col min="5" max="9" width="13.7109375" customWidth="1"/>
  </cols>
  <sheetData>
    <row r="1" spans="1:10" x14ac:dyDescent="0.25">
      <c r="A1" s="82"/>
      <c r="B1" s="82"/>
      <c r="C1" s="82"/>
      <c r="D1" s="82"/>
      <c r="E1" s="82"/>
      <c r="F1" s="82"/>
      <c r="G1" s="82"/>
      <c r="H1" s="82"/>
      <c r="I1" s="82"/>
    </row>
    <row r="2" spans="1:10" ht="23.25" customHeight="1" x14ac:dyDescent="0.3">
      <c r="A2" s="100" t="s">
        <v>86</v>
      </c>
      <c r="B2" s="100"/>
      <c r="C2" s="100"/>
      <c r="D2" s="100"/>
      <c r="E2" s="100"/>
      <c r="F2" s="100"/>
      <c r="G2" s="100"/>
      <c r="H2" s="100"/>
      <c r="I2" s="100"/>
    </row>
    <row r="3" spans="1:10" ht="23.25" customHeight="1" x14ac:dyDescent="0.3">
      <c r="A3" s="101" t="s">
        <v>6</v>
      </c>
      <c r="B3" s="101"/>
      <c r="C3" s="101"/>
      <c r="D3" s="101"/>
      <c r="E3" s="101"/>
      <c r="F3" s="101"/>
      <c r="G3" s="101"/>
      <c r="H3" s="101"/>
      <c r="I3" s="101"/>
      <c r="J3" s="11"/>
    </row>
    <row r="4" spans="1:10" s="1" customFormat="1" ht="21.75" customHeight="1" thickBot="1" x14ac:dyDescent="0.4">
      <c r="A4" s="102" t="s">
        <v>70</v>
      </c>
      <c r="B4" s="102"/>
      <c r="C4" s="84"/>
      <c r="D4" s="84"/>
      <c r="E4" s="84"/>
      <c r="F4" s="84"/>
      <c r="G4" s="84"/>
      <c r="H4" s="77"/>
      <c r="I4" s="76" t="s">
        <v>71</v>
      </c>
    </row>
    <row r="5" spans="1:10" s="1" customFormat="1" ht="15.75" thickBot="1" x14ac:dyDescent="0.3">
      <c r="A5" s="98" t="s">
        <v>72</v>
      </c>
      <c r="B5" s="99"/>
      <c r="C5" s="99"/>
      <c r="D5" s="99"/>
      <c r="E5" s="99"/>
      <c r="F5" s="99"/>
      <c r="G5" s="99"/>
      <c r="H5" s="99"/>
      <c r="I5" s="99"/>
    </row>
    <row r="6" spans="1:10" s="1" customFormat="1" ht="15.75" thickBot="1" x14ac:dyDescent="0.3">
      <c r="A6" s="96" t="s">
        <v>73</v>
      </c>
      <c r="B6" s="97"/>
      <c r="C6" s="97"/>
      <c r="D6" s="85"/>
      <c r="E6" s="86"/>
      <c r="F6" s="29"/>
      <c r="G6" s="8"/>
      <c r="H6" s="10"/>
      <c r="I6" s="8"/>
    </row>
    <row r="7" spans="1:10" s="1" customFormat="1" ht="15.75" thickBot="1" x14ac:dyDescent="0.3">
      <c r="A7" s="96" t="s">
        <v>74</v>
      </c>
      <c r="B7" s="97"/>
      <c r="C7" s="97"/>
      <c r="D7" s="85"/>
      <c r="E7" s="86"/>
      <c r="F7" s="70"/>
      <c r="G7" s="70"/>
      <c r="H7" s="71"/>
      <c r="I7" s="71"/>
    </row>
    <row r="8" spans="1:10" s="1" customFormat="1" ht="15.75" thickBot="1" x14ac:dyDescent="0.3">
      <c r="A8" s="96" t="s">
        <v>75</v>
      </c>
      <c r="B8" s="97"/>
      <c r="C8" s="87"/>
      <c r="D8" s="88" t="s">
        <v>76</v>
      </c>
      <c r="E8" s="88" t="s">
        <v>77</v>
      </c>
      <c r="F8" s="72" t="s">
        <v>76</v>
      </c>
      <c r="G8" s="73" t="s">
        <v>76</v>
      </c>
      <c r="H8" s="74" t="s">
        <v>76</v>
      </c>
      <c r="I8" s="73" t="s">
        <v>76</v>
      </c>
    </row>
    <row r="9" spans="1:10" s="1" customFormat="1" ht="45" thickBot="1" x14ac:dyDescent="0.25">
      <c r="A9" s="103" t="s">
        <v>0</v>
      </c>
      <c r="B9" s="104"/>
      <c r="C9" s="65" t="s">
        <v>1</v>
      </c>
      <c r="D9" s="65" t="s">
        <v>2</v>
      </c>
      <c r="E9" s="24" t="s">
        <v>3</v>
      </c>
      <c r="F9" s="24" t="s">
        <v>4</v>
      </c>
      <c r="G9" s="24" t="s">
        <v>61</v>
      </c>
      <c r="H9" s="24" t="s">
        <v>11</v>
      </c>
      <c r="I9" s="24" t="s">
        <v>5</v>
      </c>
    </row>
    <row r="10" spans="1:10" s="1" customFormat="1" ht="27" customHeight="1" thickBot="1" x14ac:dyDescent="0.25">
      <c r="A10" s="103" t="s">
        <v>7</v>
      </c>
      <c r="B10" s="105"/>
      <c r="C10" s="105"/>
      <c r="D10" s="105"/>
      <c r="E10" s="105"/>
      <c r="F10" s="105"/>
      <c r="G10" s="105"/>
      <c r="H10" s="105"/>
      <c r="I10" s="104"/>
    </row>
    <row r="11" spans="1:10" s="1" customFormat="1" ht="13.5" thickBot="1" x14ac:dyDescent="0.25">
      <c r="A11" s="63">
        <v>1</v>
      </c>
      <c r="B11" s="41" t="s">
        <v>57</v>
      </c>
      <c r="C11" s="31"/>
      <c r="D11" s="32"/>
      <c r="E11" s="32"/>
      <c r="F11" s="32"/>
      <c r="G11" s="32"/>
      <c r="H11" s="32"/>
      <c r="I11" s="33"/>
    </row>
    <row r="12" spans="1:10" s="1" customFormat="1" ht="13.5" thickBot="1" x14ac:dyDescent="0.25">
      <c r="A12" s="28"/>
      <c r="B12" s="42" t="s">
        <v>12</v>
      </c>
      <c r="C12" s="30">
        <f>SUM(D12:I12)</f>
        <v>133500</v>
      </c>
      <c r="D12" s="30">
        <v>68500</v>
      </c>
      <c r="E12" s="30">
        <v>65000</v>
      </c>
      <c r="F12" s="30">
        <v>0</v>
      </c>
      <c r="G12" s="30">
        <v>0</v>
      </c>
      <c r="H12" s="30">
        <v>0</v>
      </c>
      <c r="I12" s="30">
        <v>0</v>
      </c>
    </row>
    <row r="13" spans="1:10" s="1" customFormat="1" ht="13.5" thickBot="1" x14ac:dyDescent="0.25">
      <c r="A13" s="28"/>
      <c r="B13" s="43" t="s">
        <v>20</v>
      </c>
      <c r="C13" s="30">
        <f>SUM(D13:I13)</f>
        <v>-7000</v>
      </c>
      <c r="D13" s="30">
        <v>-7000</v>
      </c>
      <c r="E13" s="30">
        <v>0</v>
      </c>
      <c r="F13" s="30">
        <v>0</v>
      </c>
      <c r="G13" s="30">
        <v>0</v>
      </c>
      <c r="H13" s="30">
        <v>0</v>
      </c>
      <c r="I13" s="30"/>
    </row>
    <row r="14" spans="1:10" s="1" customFormat="1" ht="13.5" thickBot="1" x14ac:dyDescent="0.25">
      <c r="A14" s="28"/>
      <c r="B14" s="44" t="s">
        <v>13</v>
      </c>
      <c r="C14" s="30">
        <f t="shared" ref="C14:C23" si="0">SUM(D14:I14)</f>
        <v>715000</v>
      </c>
      <c r="D14" s="30">
        <v>615000</v>
      </c>
      <c r="E14" s="30">
        <v>100000</v>
      </c>
      <c r="F14" s="30">
        <v>0</v>
      </c>
      <c r="G14" s="30">
        <v>0</v>
      </c>
      <c r="H14" s="30">
        <v>0</v>
      </c>
      <c r="I14" s="30">
        <v>0</v>
      </c>
    </row>
    <row r="15" spans="1:10" s="1" customFormat="1" ht="13.5" thickBot="1" x14ac:dyDescent="0.25">
      <c r="A15" s="28"/>
      <c r="B15" s="44" t="s">
        <v>59</v>
      </c>
      <c r="C15" s="30">
        <f t="shared" si="0"/>
        <v>841500</v>
      </c>
      <c r="D15" s="30">
        <v>676500</v>
      </c>
      <c r="E15" s="30">
        <v>165000</v>
      </c>
      <c r="F15" s="30">
        <v>0</v>
      </c>
      <c r="G15" s="30">
        <v>0</v>
      </c>
      <c r="H15" s="30">
        <v>0</v>
      </c>
      <c r="I15" s="30">
        <v>0</v>
      </c>
    </row>
    <row r="16" spans="1:10" s="1" customFormat="1" ht="13.5" thickBot="1" x14ac:dyDescent="0.25">
      <c r="A16" s="28"/>
      <c r="B16" s="44" t="s">
        <v>14</v>
      </c>
      <c r="C16" s="30">
        <f t="shared" si="0"/>
        <v>157000</v>
      </c>
      <c r="D16" s="30">
        <v>78000</v>
      </c>
      <c r="E16" s="30">
        <v>79000</v>
      </c>
      <c r="F16" s="30">
        <v>0</v>
      </c>
      <c r="G16" s="30">
        <v>0</v>
      </c>
      <c r="H16" s="30">
        <v>0</v>
      </c>
      <c r="I16" s="30">
        <v>0</v>
      </c>
    </row>
    <row r="17" spans="1:9" s="1" customFormat="1" ht="13.5" thickBot="1" x14ac:dyDescent="0.25">
      <c r="A17" s="28"/>
      <c r="B17" s="44" t="s">
        <v>21</v>
      </c>
      <c r="C17" s="30">
        <f t="shared" si="0"/>
        <v>-10000</v>
      </c>
      <c r="D17" s="30">
        <v>-10000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</row>
    <row r="18" spans="1:9" s="1" customFormat="1" ht="13.5" thickBot="1" x14ac:dyDescent="0.25">
      <c r="A18" s="28"/>
      <c r="B18" s="44" t="s">
        <v>15</v>
      </c>
      <c r="C18" s="30">
        <f t="shared" si="0"/>
        <v>1550000</v>
      </c>
      <c r="D18" s="30">
        <v>650000</v>
      </c>
      <c r="E18" s="30">
        <v>900000</v>
      </c>
      <c r="F18" s="30">
        <v>0</v>
      </c>
      <c r="G18" s="30">
        <v>0</v>
      </c>
      <c r="H18" s="30">
        <v>0</v>
      </c>
      <c r="I18" s="30">
        <v>0</v>
      </c>
    </row>
    <row r="19" spans="1:9" s="1" customFormat="1" ht="13.5" thickBot="1" x14ac:dyDescent="0.25">
      <c r="A19" s="28"/>
      <c r="B19" s="44" t="s">
        <v>58</v>
      </c>
      <c r="C19" s="30">
        <f t="shared" si="0"/>
        <v>1697000</v>
      </c>
      <c r="D19" s="30">
        <v>718000</v>
      </c>
      <c r="E19" s="30">
        <v>979000</v>
      </c>
      <c r="F19" s="30">
        <v>0</v>
      </c>
      <c r="G19" s="30">
        <v>0</v>
      </c>
      <c r="H19" s="30">
        <v>0</v>
      </c>
      <c r="I19" s="30">
        <v>0</v>
      </c>
    </row>
    <row r="20" spans="1:9" s="1" customFormat="1" ht="24.75" thickBot="1" x14ac:dyDescent="0.25">
      <c r="A20" s="28"/>
      <c r="B20" s="44" t="s">
        <v>16</v>
      </c>
      <c r="C20" s="30">
        <f t="shared" si="0"/>
        <v>1269250</v>
      </c>
      <c r="D20" s="30">
        <v>697250</v>
      </c>
      <c r="E20" s="30">
        <v>572000</v>
      </c>
      <c r="F20" s="30">
        <v>0</v>
      </c>
      <c r="G20" s="30">
        <v>0</v>
      </c>
      <c r="H20" s="30">
        <v>0</v>
      </c>
      <c r="I20" s="30">
        <v>0</v>
      </c>
    </row>
    <row r="21" spans="1:9" s="1" customFormat="1" ht="13.5" thickBot="1" x14ac:dyDescent="0.25">
      <c r="A21" s="28"/>
      <c r="B21" s="44" t="s">
        <v>17</v>
      </c>
      <c r="C21" s="30">
        <f t="shared" si="0"/>
        <v>29800</v>
      </c>
      <c r="D21" s="30">
        <v>4800</v>
      </c>
      <c r="E21" s="30">
        <v>25000</v>
      </c>
      <c r="F21" s="30">
        <v>0</v>
      </c>
      <c r="G21" s="30">
        <v>0</v>
      </c>
      <c r="H21" s="30">
        <v>0</v>
      </c>
      <c r="I21" s="30">
        <v>0</v>
      </c>
    </row>
    <row r="22" spans="1:9" s="1" customFormat="1" ht="13.5" thickBot="1" x14ac:dyDescent="0.25">
      <c r="A22" s="28"/>
      <c r="B22" s="43" t="s">
        <v>22</v>
      </c>
      <c r="C22" s="30">
        <f t="shared" si="0"/>
        <v>-15000</v>
      </c>
      <c r="D22" s="30"/>
      <c r="E22" s="30">
        <v>-15000</v>
      </c>
      <c r="F22" s="30">
        <v>0</v>
      </c>
      <c r="G22" s="30">
        <v>0</v>
      </c>
      <c r="H22" s="30">
        <v>0</v>
      </c>
      <c r="I22" s="30">
        <v>0</v>
      </c>
    </row>
    <row r="23" spans="1:9" s="1" customFormat="1" ht="13.5" thickBot="1" x14ac:dyDescent="0.25">
      <c r="A23" s="28"/>
      <c r="B23" s="44" t="s">
        <v>79</v>
      </c>
      <c r="C23" s="30">
        <f t="shared" si="0"/>
        <v>118400</v>
      </c>
      <c r="D23" s="30">
        <v>38400</v>
      </c>
      <c r="E23" s="30">
        <v>80000</v>
      </c>
      <c r="F23" s="30">
        <v>0</v>
      </c>
      <c r="G23" s="30">
        <v>0</v>
      </c>
      <c r="H23" s="30">
        <v>0</v>
      </c>
      <c r="I23" s="30">
        <v>0</v>
      </c>
    </row>
    <row r="24" spans="1:9" s="1" customFormat="1" ht="13.5" thickBot="1" x14ac:dyDescent="0.25">
      <c r="A24" s="106">
        <v>2</v>
      </c>
      <c r="B24" s="46" t="s">
        <v>60</v>
      </c>
      <c r="C24" s="108">
        <f>SUM(D24:I25)</f>
        <v>1387650</v>
      </c>
      <c r="D24" s="108">
        <v>735650</v>
      </c>
      <c r="E24" s="108">
        <v>652000</v>
      </c>
      <c r="F24" s="108">
        <v>0</v>
      </c>
      <c r="G24" s="108">
        <v>0</v>
      </c>
      <c r="H24" s="108">
        <v>0</v>
      </c>
      <c r="I24" s="109">
        <v>0</v>
      </c>
    </row>
    <row r="25" spans="1:9" s="1" customFormat="1" ht="13.5" thickBot="1" x14ac:dyDescent="0.25">
      <c r="A25" s="107"/>
      <c r="B25" s="45" t="s">
        <v>51</v>
      </c>
      <c r="C25" s="108"/>
      <c r="D25" s="108"/>
      <c r="E25" s="108"/>
      <c r="F25" s="108"/>
      <c r="G25" s="108"/>
      <c r="H25" s="108"/>
      <c r="I25" s="109"/>
    </row>
    <row r="26" spans="1:9" s="1" customFormat="1" ht="13.5" thickBot="1" x14ac:dyDescent="0.25">
      <c r="A26" s="63">
        <v>3</v>
      </c>
      <c r="B26" s="47" t="s">
        <v>38</v>
      </c>
      <c r="C26" s="34"/>
      <c r="D26" s="35"/>
      <c r="E26" s="35"/>
      <c r="F26" s="35"/>
      <c r="G26" s="35"/>
      <c r="H26" s="36"/>
      <c r="I26" s="37"/>
    </row>
    <row r="27" spans="1:9" s="1" customFormat="1" ht="13.5" thickBot="1" x14ac:dyDescent="0.25">
      <c r="A27" s="28"/>
      <c r="B27" s="44" t="s">
        <v>12</v>
      </c>
      <c r="C27" s="30">
        <f>SUM(D27:I27)</f>
        <v>2870000</v>
      </c>
      <c r="D27" s="30">
        <v>2200000</v>
      </c>
      <c r="E27" s="30">
        <v>250000</v>
      </c>
      <c r="F27" s="30">
        <v>235000</v>
      </c>
      <c r="G27" s="30">
        <v>185000</v>
      </c>
      <c r="H27" s="30">
        <v>0</v>
      </c>
      <c r="I27" s="30">
        <v>0</v>
      </c>
    </row>
    <row r="28" spans="1:9" s="1" customFormat="1" ht="13.5" thickBot="1" x14ac:dyDescent="0.25">
      <c r="A28" s="28"/>
      <c r="B28" s="44" t="s">
        <v>20</v>
      </c>
      <c r="C28" s="30">
        <f t="shared" ref="C28:C38" si="1">SUM(D28:I28)</f>
        <v>-100000</v>
      </c>
      <c r="D28" s="30">
        <v>-100000</v>
      </c>
      <c r="E28" s="30"/>
      <c r="F28" s="30"/>
      <c r="G28" s="30"/>
      <c r="H28" s="30">
        <v>0</v>
      </c>
      <c r="I28" s="30">
        <v>0</v>
      </c>
    </row>
    <row r="29" spans="1:9" s="1" customFormat="1" ht="13.5" thickBot="1" x14ac:dyDescent="0.25">
      <c r="A29" s="28"/>
      <c r="B29" s="44" t="s">
        <v>13</v>
      </c>
      <c r="C29" s="30">
        <f t="shared" si="1"/>
        <v>5192000</v>
      </c>
      <c r="D29" s="30">
        <v>2567000</v>
      </c>
      <c r="E29" s="30">
        <v>700000</v>
      </c>
      <c r="F29" s="30">
        <v>475000</v>
      </c>
      <c r="G29" s="30">
        <v>1450000</v>
      </c>
      <c r="H29" s="30">
        <v>0</v>
      </c>
      <c r="I29" s="30">
        <v>0</v>
      </c>
    </row>
    <row r="30" spans="1:9" s="1" customFormat="1" ht="13.5" thickBot="1" x14ac:dyDescent="0.25">
      <c r="A30" s="28"/>
      <c r="B30" s="44" t="s">
        <v>26</v>
      </c>
      <c r="C30" s="30">
        <f t="shared" si="1"/>
        <v>7962000</v>
      </c>
      <c r="D30" s="30">
        <v>4667000</v>
      </c>
      <c r="E30" s="30">
        <v>950000</v>
      </c>
      <c r="F30" s="30">
        <v>710000</v>
      </c>
      <c r="G30" s="30">
        <v>1635000</v>
      </c>
      <c r="H30" s="30">
        <v>0</v>
      </c>
      <c r="I30" s="30">
        <v>0</v>
      </c>
    </row>
    <row r="31" spans="1:9" s="1" customFormat="1" ht="13.5" thickBot="1" x14ac:dyDescent="0.25">
      <c r="A31" s="28"/>
      <c r="B31" s="44" t="s">
        <v>14</v>
      </c>
      <c r="C31" s="30">
        <f t="shared" si="1"/>
        <v>1672000</v>
      </c>
      <c r="D31" s="30">
        <v>1035000</v>
      </c>
      <c r="E31" s="30">
        <v>270000</v>
      </c>
      <c r="F31" s="30">
        <v>217000</v>
      </c>
      <c r="G31" s="30">
        <v>150000</v>
      </c>
      <c r="H31" s="30">
        <v>0</v>
      </c>
      <c r="I31" s="30">
        <v>0</v>
      </c>
    </row>
    <row r="32" spans="1:9" s="1" customFormat="1" ht="13.5" thickBot="1" x14ac:dyDescent="0.25">
      <c r="A32" s="28"/>
      <c r="B32" s="44" t="s">
        <v>21</v>
      </c>
      <c r="C32" s="30">
        <f t="shared" si="1"/>
        <v>-150000</v>
      </c>
      <c r="D32" s="30">
        <v>-150000</v>
      </c>
      <c r="E32" s="30"/>
      <c r="F32" s="30"/>
      <c r="G32" s="30"/>
      <c r="H32" s="30">
        <v>0</v>
      </c>
      <c r="I32" s="30">
        <v>0</v>
      </c>
    </row>
    <row r="33" spans="1:12" s="1" customFormat="1" ht="13.5" thickBot="1" x14ac:dyDescent="0.25">
      <c r="A33" s="28"/>
      <c r="B33" s="44" t="s">
        <v>15</v>
      </c>
      <c r="C33" s="30">
        <f t="shared" si="1"/>
        <v>7610000</v>
      </c>
      <c r="D33" s="30">
        <v>2575000</v>
      </c>
      <c r="E33" s="30">
        <v>2500000</v>
      </c>
      <c r="F33" s="30">
        <v>435000</v>
      </c>
      <c r="G33" s="30">
        <v>2100000</v>
      </c>
      <c r="H33" s="30">
        <v>0</v>
      </c>
      <c r="I33" s="30">
        <v>0</v>
      </c>
    </row>
    <row r="34" spans="1:12" s="1" customFormat="1" ht="13.5" thickBot="1" x14ac:dyDescent="0.25">
      <c r="A34" s="28"/>
      <c r="B34" s="44" t="s">
        <v>18</v>
      </c>
      <c r="C34" s="30">
        <f t="shared" si="1"/>
        <v>9132000</v>
      </c>
      <c r="D34" s="30">
        <v>3460000</v>
      </c>
      <c r="E34" s="30">
        <v>2770000</v>
      </c>
      <c r="F34" s="30">
        <v>652000</v>
      </c>
      <c r="G34" s="30">
        <v>2250000</v>
      </c>
      <c r="H34" s="30">
        <v>0</v>
      </c>
      <c r="I34" s="30">
        <v>0</v>
      </c>
    </row>
    <row r="35" spans="1:12" s="1" customFormat="1" ht="24.75" thickBot="1" x14ac:dyDescent="0.25">
      <c r="A35" s="28"/>
      <c r="B35" s="44" t="s">
        <v>19</v>
      </c>
      <c r="C35" s="30">
        <f t="shared" si="1"/>
        <v>8547000</v>
      </c>
      <c r="D35" s="30">
        <v>4063500</v>
      </c>
      <c r="E35" s="30">
        <v>1860000</v>
      </c>
      <c r="F35" s="30">
        <v>681000</v>
      </c>
      <c r="G35" s="30">
        <v>1942500</v>
      </c>
      <c r="H35" s="30">
        <v>0</v>
      </c>
      <c r="I35" s="30">
        <v>0</v>
      </c>
    </row>
    <row r="36" spans="1:12" s="1" customFormat="1" ht="13.5" thickBot="1" x14ac:dyDescent="0.25">
      <c r="A36" s="28"/>
      <c r="B36" s="44" t="s">
        <v>25</v>
      </c>
      <c r="C36" s="30">
        <f t="shared" si="1"/>
        <v>72500</v>
      </c>
      <c r="D36" s="30">
        <v>7500</v>
      </c>
      <c r="E36" s="30">
        <v>65000</v>
      </c>
      <c r="F36" s="30"/>
      <c r="G36" s="30"/>
      <c r="H36" s="30">
        <v>0</v>
      </c>
      <c r="I36" s="30">
        <v>0</v>
      </c>
    </row>
    <row r="37" spans="1:12" s="1" customFormat="1" ht="13.5" thickBot="1" x14ac:dyDescent="0.25">
      <c r="A37" s="28"/>
      <c r="B37" s="44" t="s">
        <v>22</v>
      </c>
      <c r="C37" s="30">
        <f t="shared" si="1"/>
        <v>-45000</v>
      </c>
      <c r="D37" s="30"/>
      <c r="E37" s="30">
        <v>-45000</v>
      </c>
      <c r="F37" s="30"/>
      <c r="G37" s="30"/>
      <c r="H37" s="30">
        <v>0</v>
      </c>
      <c r="I37" s="30">
        <v>0</v>
      </c>
    </row>
    <row r="38" spans="1:12" s="1" customFormat="1" ht="13.5" thickBot="1" x14ac:dyDescent="0.25">
      <c r="A38" s="28"/>
      <c r="B38" s="44" t="s">
        <v>80</v>
      </c>
      <c r="C38" s="30">
        <f t="shared" si="1"/>
        <v>220000</v>
      </c>
      <c r="D38" s="30">
        <v>60000</v>
      </c>
      <c r="E38" s="30">
        <v>160000</v>
      </c>
      <c r="F38" s="30"/>
      <c r="G38" s="30"/>
      <c r="H38" s="30">
        <v>0</v>
      </c>
      <c r="I38" s="30">
        <v>0</v>
      </c>
    </row>
    <row r="39" spans="1:12" ht="15.75" thickBot="1" x14ac:dyDescent="0.3">
      <c r="A39" s="106">
        <v>4</v>
      </c>
      <c r="B39" s="49" t="s">
        <v>54</v>
      </c>
      <c r="C39" s="108">
        <f>SUM(D39:I40)</f>
        <v>8767000</v>
      </c>
      <c r="D39" s="108">
        <v>4123500</v>
      </c>
      <c r="E39" s="108">
        <v>2020000</v>
      </c>
      <c r="F39" s="108">
        <v>681000</v>
      </c>
      <c r="G39" s="108">
        <v>1942500</v>
      </c>
      <c r="H39" s="109">
        <v>0</v>
      </c>
      <c r="I39" s="109">
        <v>0</v>
      </c>
      <c r="J39" s="1"/>
      <c r="K39" s="1"/>
      <c r="L39" s="1"/>
    </row>
    <row r="40" spans="1:12" ht="15.75" thickBot="1" x14ac:dyDescent="0.3">
      <c r="A40" s="107"/>
      <c r="B40" s="48" t="s">
        <v>55</v>
      </c>
      <c r="C40" s="108"/>
      <c r="D40" s="108"/>
      <c r="E40" s="108"/>
      <c r="F40" s="108"/>
      <c r="G40" s="108"/>
      <c r="H40" s="109"/>
      <c r="I40" s="109"/>
      <c r="J40" s="1"/>
      <c r="K40" s="1"/>
      <c r="L40" s="1"/>
    </row>
    <row r="41" spans="1:12" ht="15.75" thickBot="1" x14ac:dyDescent="0.3">
      <c r="A41" s="63">
        <v>5</v>
      </c>
      <c r="B41" s="38" t="s">
        <v>78</v>
      </c>
      <c r="C41" s="79">
        <f>SUM(D41:I41)</f>
        <v>1387650</v>
      </c>
      <c r="D41" s="80">
        <v>735650</v>
      </c>
      <c r="E41" s="80">
        <v>652000</v>
      </c>
      <c r="F41" s="80">
        <v>0</v>
      </c>
      <c r="G41" s="80">
        <v>0</v>
      </c>
      <c r="H41" s="81">
        <v>0</v>
      </c>
      <c r="I41" s="81">
        <v>0</v>
      </c>
      <c r="J41" s="1"/>
      <c r="K41" s="1"/>
      <c r="L41" s="1"/>
    </row>
    <row r="42" spans="1:12" ht="15.75" thickBot="1" x14ac:dyDescent="0.3">
      <c r="A42" s="63">
        <v>6</v>
      </c>
      <c r="B42" s="38" t="s">
        <v>24</v>
      </c>
      <c r="C42" s="79">
        <v>8767000</v>
      </c>
      <c r="D42" s="80">
        <v>8767000</v>
      </c>
      <c r="E42" s="80">
        <v>8767000</v>
      </c>
      <c r="F42" s="80">
        <v>8767000</v>
      </c>
      <c r="G42" s="80">
        <v>8767000</v>
      </c>
      <c r="H42" s="81">
        <v>0</v>
      </c>
      <c r="I42" s="81">
        <v>0</v>
      </c>
      <c r="J42" s="1"/>
      <c r="K42" s="1"/>
      <c r="L42" s="1"/>
    </row>
    <row r="43" spans="1:12" ht="15.75" thickBot="1" x14ac:dyDescent="0.3">
      <c r="A43" s="12">
        <v>7</v>
      </c>
      <c r="B43" s="39" t="s">
        <v>23</v>
      </c>
      <c r="C43" s="40">
        <f>SUM(C41/C42)</f>
        <v>0.1582810539523212</v>
      </c>
      <c r="D43" s="40">
        <f t="shared" ref="D43:G43" si="2">SUM(D41/D42)</f>
        <v>8.3911258127067415E-2</v>
      </c>
      <c r="E43" s="40">
        <f t="shared" si="2"/>
        <v>7.4369795825253798E-2</v>
      </c>
      <c r="F43" s="40">
        <f t="shared" si="2"/>
        <v>0</v>
      </c>
      <c r="G43" s="40">
        <f t="shared" si="2"/>
        <v>0</v>
      </c>
      <c r="H43" s="40">
        <v>0</v>
      </c>
      <c r="I43" s="40">
        <v>0</v>
      </c>
      <c r="J43" s="1"/>
      <c r="K43" s="1"/>
      <c r="L43" s="1"/>
    </row>
    <row r="44" spans="1:12" x14ac:dyDescent="0.25">
      <c r="A44" s="3"/>
      <c r="B44" s="3"/>
      <c r="I44" s="3"/>
    </row>
  </sheetData>
  <customSheetViews>
    <customSheetView guid="{EC4EF5B0-70BB-4FE7-BF08-EA809E8C8AFD}" showPageBreaks="1" printArea="1" topLeftCell="A7">
      <selection activeCell="B38" sqref="B38"/>
      <pageMargins left="0.7" right="0.7" top="0.75" bottom="0.75" header="0.3" footer="0.3"/>
      <pageSetup scale="68" orientation="landscape" r:id="rId1"/>
      <headerFooter>
        <oddFooter>&amp;LRevised 02/2014&amp;CPage 1 of 3</oddFooter>
      </headerFooter>
    </customSheetView>
    <customSheetView guid="{2E719496-CA44-4DA0-96B3-39AE2B324A07}" topLeftCell="A16">
      <selection activeCell="L28" sqref="L27:L28"/>
      <pageMargins left="0.7" right="0.7" top="0.75" bottom="0.75" header="0.3" footer="0.3"/>
      <pageSetup scale="68" orientation="landscape" r:id="rId2"/>
      <headerFooter>
        <oddFooter>&amp;LRevised 02/2014&amp;CPage 1 of 3</oddFooter>
      </headerFooter>
    </customSheetView>
    <customSheetView guid="{EC405EB8-D6F5-49C7-A3F0-B1285979DF5B}" showPageBreaks="1" printArea="1" topLeftCell="A4">
      <selection activeCell="B9" sqref="B9"/>
      <pageMargins left="0.7" right="0.7" top="0.75" bottom="0.75" header="0.3" footer="0.3"/>
      <pageSetup scale="68" orientation="landscape" r:id="rId3"/>
      <headerFooter>
        <oddFooter>&amp;LRevised 02/2014&amp;CPage 1 of 3</oddFooter>
      </headerFooter>
    </customSheetView>
    <customSheetView guid="{F279F0E3-5ABB-4EE1-A3C2-CD0B18D9A774}">
      <selection activeCell="B9" sqref="B9"/>
      <pageMargins left="0.7" right="0.7" top="0.75" bottom="0.75" header="0.3" footer="0.3"/>
      <pageSetup scale="68" orientation="landscape" r:id="rId4"/>
      <headerFooter>
        <oddFooter>&amp;LRevised 02/2014&amp;CPage 1 of 3</oddFooter>
      </headerFooter>
    </customSheetView>
  </customSheetViews>
  <mergeCells count="25">
    <mergeCell ref="I39:I40"/>
    <mergeCell ref="A39:A40"/>
    <mergeCell ref="D39:D40"/>
    <mergeCell ref="E39:E40"/>
    <mergeCell ref="F39:F40"/>
    <mergeCell ref="G39:G40"/>
    <mergeCell ref="H39:H40"/>
    <mergeCell ref="C39:C40"/>
    <mergeCell ref="A9:B9"/>
    <mergeCell ref="A10:I10"/>
    <mergeCell ref="A24:A25"/>
    <mergeCell ref="D24:D25"/>
    <mergeCell ref="E24:E25"/>
    <mergeCell ref="F24:F25"/>
    <mergeCell ref="G24:G25"/>
    <mergeCell ref="H24:H25"/>
    <mergeCell ref="I24:I25"/>
    <mergeCell ref="C24:C25"/>
    <mergeCell ref="A8:B8"/>
    <mergeCell ref="A5:I5"/>
    <mergeCell ref="A6:C6"/>
    <mergeCell ref="A7:C7"/>
    <mergeCell ref="A2:I2"/>
    <mergeCell ref="A3:I3"/>
    <mergeCell ref="A4:B4"/>
  </mergeCells>
  <pageMargins left="0.7" right="0.7" top="0.75" bottom="0.75" header="0.3" footer="0.3"/>
  <pageSetup scale="75" orientation="landscape" r:id="rId5"/>
  <headerFooter>
    <oddFooter>&amp;LRevised 01/2015&amp;CPage 1 of 3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38"/>
  <sheetViews>
    <sheetView zoomScaleNormal="100" workbookViewId="0">
      <selection activeCell="L9" sqref="L9"/>
    </sheetView>
  </sheetViews>
  <sheetFormatPr defaultRowHeight="15" x14ac:dyDescent="0.25"/>
  <cols>
    <col min="1" max="1" width="4.140625" customWidth="1"/>
    <col min="2" max="2" width="54.7109375" customWidth="1"/>
    <col min="3" max="3" width="16.42578125" customWidth="1"/>
    <col min="4" max="7" width="15.7109375" customWidth="1"/>
    <col min="8" max="9" width="13.28515625" customWidth="1"/>
  </cols>
  <sheetData>
    <row r="1" spans="1:9" x14ac:dyDescent="0.25">
      <c r="A1" s="82"/>
      <c r="B1" s="82"/>
      <c r="C1" s="2" t="s">
        <v>87</v>
      </c>
      <c r="D1" s="82"/>
      <c r="E1" s="82"/>
      <c r="F1" s="82"/>
      <c r="G1" s="82"/>
      <c r="H1" s="82"/>
      <c r="I1" s="82"/>
    </row>
    <row r="2" spans="1:9" ht="15.75" customHeight="1" x14ac:dyDescent="0.25">
      <c r="A2" s="83"/>
      <c r="B2" s="83"/>
      <c r="C2" s="83"/>
      <c r="D2" s="83"/>
      <c r="E2" s="83"/>
      <c r="F2" s="83"/>
      <c r="G2" s="83"/>
      <c r="H2" s="83"/>
      <c r="I2" s="83"/>
    </row>
    <row r="3" spans="1:9" ht="26.25" thickBot="1" x14ac:dyDescent="0.4">
      <c r="A3" s="102" t="s">
        <v>70</v>
      </c>
      <c r="B3" s="102"/>
      <c r="C3" s="84"/>
      <c r="D3" s="84"/>
      <c r="E3" s="84"/>
      <c r="F3" s="84"/>
      <c r="G3" s="84"/>
      <c r="H3" s="77"/>
      <c r="I3" s="76" t="s">
        <v>71</v>
      </c>
    </row>
    <row r="4" spans="1:9" ht="15.75" customHeight="1" thickBot="1" x14ac:dyDescent="0.3">
      <c r="A4" s="98" t="s">
        <v>72</v>
      </c>
      <c r="B4" s="99"/>
      <c r="C4" s="99"/>
      <c r="D4" s="99"/>
      <c r="E4" s="99"/>
      <c r="F4" s="99"/>
      <c r="G4" s="99"/>
      <c r="H4" s="99"/>
      <c r="I4" s="99"/>
    </row>
    <row r="5" spans="1:9" ht="15.75" customHeight="1" thickBot="1" x14ac:dyDescent="0.3">
      <c r="A5" s="96" t="s">
        <v>73</v>
      </c>
      <c r="B5" s="97"/>
      <c r="C5" s="97"/>
      <c r="D5" s="85"/>
      <c r="E5" s="86"/>
      <c r="F5" s="29"/>
      <c r="G5" s="8"/>
      <c r="H5" s="10"/>
      <c r="I5" s="8"/>
    </row>
    <row r="6" spans="1:9" ht="27" customHeight="1" thickBot="1" x14ac:dyDescent="0.3">
      <c r="A6" s="96" t="s">
        <v>74</v>
      </c>
      <c r="B6" s="97"/>
      <c r="C6" s="97"/>
      <c r="D6" s="85"/>
      <c r="E6" s="86"/>
      <c r="F6" s="70"/>
      <c r="G6" s="70"/>
      <c r="H6" s="71"/>
      <c r="I6" s="71"/>
    </row>
    <row r="7" spans="1:9" ht="15.75" customHeight="1" thickBot="1" x14ac:dyDescent="0.3">
      <c r="A7" s="96" t="s">
        <v>75</v>
      </c>
      <c r="B7" s="97"/>
      <c r="C7" s="87"/>
      <c r="D7" s="88" t="s">
        <v>76</v>
      </c>
      <c r="E7" s="88" t="s">
        <v>77</v>
      </c>
      <c r="F7" s="72" t="s">
        <v>76</v>
      </c>
      <c r="G7" s="73" t="s">
        <v>76</v>
      </c>
      <c r="H7" s="74" t="s">
        <v>76</v>
      </c>
      <c r="I7" s="73" t="s">
        <v>76</v>
      </c>
    </row>
    <row r="8" spans="1:9" ht="48" thickBot="1" x14ac:dyDescent="0.3">
      <c r="A8" s="110" t="s">
        <v>0</v>
      </c>
      <c r="B8" s="111"/>
      <c r="C8" s="65" t="s">
        <v>1</v>
      </c>
      <c r="D8" s="25" t="s">
        <v>10</v>
      </c>
      <c r="E8" s="64" t="s">
        <v>3</v>
      </c>
      <c r="F8" s="62" t="s">
        <v>4</v>
      </c>
      <c r="G8" s="75" t="s">
        <v>61</v>
      </c>
      <c r="H8" s="65" t="s">
        <v>45</v>
      </c>
      <c r="I8" s="65" t="s">
        <v>5</v>
      </c>
    </row>
    <row r="9" spans="1:9" ht="19.5" thickBot="1" x14ac:dyDescent="0.35">
      <c r="A9" s="112" t="s">
        <v>8</v>
      </c>
      <c r="B9" s="113"/>
      <c r="C9" s="113"/>
      <c r="D9" s="113"/>
      <c r="E9" s="113"/>
      <c r="F9" s="113"/>
      <c r="G9" s="113"/>
      <c r="H9" s="113"/>
      <c r="I9" s="114"/>
    </row>
    <row r="10" spans="1:9" ht="15.75" thickBot="1" x14ac:dyDescent="0.3">
      <c r="A10" s="28">
        <v>8</v>
      </c>
      <c r="B10" s="50" t="s">
        <v>47</v>
      </c>
      <c r="C10" s="14">
        <v>898900</v>
      </c>
      <c r="D10" s="14">
        <v>679500</v>
      </c>
      <c r="E10" s="14">
        <v>219400</v>
      </c>
      <c r="F10" s="14">
        <v>0</v>
      </c>
      <c r="G10" s="14">
        <v>0</v>
      </c>
      <c r="H10" s="14">
        <v>0</v>
      </c>
      <c r="I10" s="14">
        <v>0</v>
      </c>
    </row>
    <row r="11" spans="1:9" ht="15.75" thickBot="1" x14ac:dyDescent="0.3">
      <c r="A11" s="28">
        <v>9</v>
      </c>
      <c r="B11" s="50" t="s">
        <v>48</v>
      </c>
      <c r="C11" s="14">
        <f>SUM(D11:I11)</f>
        <v>6943000</v>
      </c>
      <c r="D11" s="14">
        <v>2150000</v>
      </c>
      <c r="E11" s="14">
        <v>1743000</v>
      </c>
      <c r="F11" s="14">
        <v>1150000</v>
      </c>
      <c r="G11" s="14">
        <v>1900000</v>
      </c>
      <c r="H11" s="14">
        <v>0</v>
      </c>
      <c r="I11" s="14">
        <v>0</v>
      </c>
    </row>
    <row r="12" spans="1:9" ht="15.75" thickBot="1" x14ac:dyDescent="0.3">
      <c r="A12" s="28">
        <v>10</v>
      </c>
      <c r="B12" s="50" t="s">
        <v>62</v>
      </c>
      <c r="C12" s="14">
        <f>SUM(D12:I12)</f>
        <v>898900</v>
      </c>
      <c r="D12" s="14">
        <v>679500</v>
      </c>
      <c r="E12" s="14">
        <v>219400</v>
      </c>
      <c r="F12" s="14">
        <v>0</v>
      </c>
      <c r="G12" s="14">
        <v>0</v>
      </c>
      <c r="H12" s="14">
        <v>0</v>
      </c>
      <c r="I12" s="14">
        <v>0</v>
      </c>
    </row>
    <row r="13" spans="1:9" ht="15.75" thickBot="1" x14ac:dyDescent="0.3">
      <c r="A13" s="28">
        <v>11</v>
      </c>
      <c r="B13" s="50" t="s">
        <v>49</v>
      </c>
      <c r="C13" s="14">
        <v>6943000</v>
      </c>
      <c r="D13" s="14">
        <v>6943000</v>
      </c>
      <c r="E13" s="14">
        <v>6943000</v>
      </c>
      <c r="F13" s="14">
        <v>6943000</v>
      </c>
      <c r="G13" s="14">
        <v>6943000</v>
      </c>
      <c r="H13" s="14">
        <v>0</v>
      </c>
      <c r="I13" s="14">
        <v>0</v>
      </c>
    </row>
    <row r="14" spans="1:9" ht="15.75" thickBot="1" x14ac:dyDescent="0.3">
      <c r="A14" s="63">
        <v>12</v>
      </c>
      <c r="B14" s="57" t="s">
        <v>50</v>
      </c>
      <c r="C14" s="89">
        <f>SUM(C12/C13)</f>
        <v>0.12946852945412646</v>
      </c>
      <c r="D14" s="89">
        <f t="shared" ref="D14:E14" si="0">SUM(D12/D13)</f>
        <v>9.7868356618176583E-2</v>
      </c>
      <c r="E14" s="89">
        <f t="shared" si="0"/>
        <v>3.1600172835949875E-2</v>
      </c>
      <c r="F14" s="89">
        <f>SUM(F12/F13)</f>
        <v>0</v>
      </c>
      <c r="G14" s="89">
        <f>SUM(G12/G13)</f>
        <v>0</v>
      </c>
      <c r="H14" s="90">
        <v>0</v>
      </c>
      <c r="I14" s="90">
        <v>0</v>
      </c>
    </row>
    <row r="15" spans="1:9" ht="19.5" thickBot="1" x14ac:dyDescent="0.3">
      <c r="A15" s="115" t="s">
        <v>9</v>
      </c>
      <c r="B15" s="116"/>
      <c r="C15" s="116"/>
      <c r="D15" s="116"/>
      <c r="E15" s="116"/>
      <c r="F15" s="116"/>
      <c r="G15" s="116"/>
      <c r="H15" s="116"/>
      <c r="I15" s="117"/>
    </row>
    <row r="16" spans="1:9" ht="15.75" thickBot="1" x14ac:dyDescent="0.3">
      <c r="A16" s="26">
        <v>13</v>
      </c>
      <c r="B16" s="52" t="s">
        <v>30</v>
      </c>
      <c r="C16" s="15"/>
      <c r="D16" s="15"/>
      <c r="E16" s="15"/>
      <c r="F16" s="15"/>
      <c r="G16" s="15"/>
      <c r="H16" s="15"/>
      <c r="I16" s="15"/>
    </row>
    <row r="17" spans="1:9" ht="15.75" thickBot="1" x14ac:dyDescent="0.3">
      <c r="A17" s="28"/>
      <c r="B17" s="51" t="s">
        <v>64</v>
      </c>
      <c r="C17" s="15"/>
      <c r="D17" s="15"/>
      <c r="E17" s="15"/>
      <c r="F17" s="15"/>
      <c r="G17" s="14">
        <v>0</v>
      </c>
      <c r="H17" s="14">
        <v>0</v>
      </c>
      <c r="I17" s="14">
        <v>0</v>
      </c>
    </row>
    <row r="18" spans="1:9" ht="15.75" thickBot="1" x14ac:dyDescent="0.3">
      <c r="A18" s="28"/>
      <c r="B18" s="51" t="s">
        <v>65</v>
      </c>
      <c r="C18" s="14">
        <f>SUM(D18,E18,)</f>
        <v>1200000</v>
      </c>
      <c r="D18" s="14">
        <v>700000</v>
      </c>
      <c r="E18" s="14">
        <v>500000</v>
      </c>
      <c r="F18" s="14"/>
      <c r="G18" s="14">
        <v>0</v>
      </c>
      <c r="H18" s="14">
        <v>0</v>
      </c>
      <c r="I18" s="14">
        <v>0</v>
      </c>
    </row>
    <row r="19" spans="1:9" ht="15.75" thickBot="1" x14ac:dyDescent="0.3">
      <c r="A19" s="28"/>
      <c r="B19" s="51" t="s">
        <v>66</v>
      </c>
      <c r="C19" s="14">
        <f>SUM(D19,E19)</f>
        <v>3000000</v>
      </c>
      <c r="D19" s="14">
        <v>2000000</v>
      </c>
      <c r="E19" s="14">
        <v>1000000</v>
      </c>
      <c r="F19" s="14"/>
      <c r="G19" s="14">
        <v>0</v>
      </c>
      <c r="H19" s="14">
        <v>0</v>
      </c>
      <c r="I19" s="14">
        <v>0</v>
      </c>
    </row>
    <row r="20" spans="1:9" ht="15.75" thickBot="1" x14ac:dyDescent="0.3">
      <c r="A20" s="118"/>
      <c r="B20" s="53" t="s">
        <v>67</v>
      </c>
      <c r="C20" s="14">
        <f>SUM(D20)</f>
        <v>50000</v>
      </c>
      <c r="D20" s="14">
        <v>50000</v>
      </c>
      <c r="E20" s="14"/>
      <c r="F20" s="14"/>
      <c r="G20" s="14">
        <v>0</v>
      </c>
      <c r="H20" s="14">
        <v>0</v>
      </c>
      <c r="I20" s="14">
        <v>0</v>
      </c>
    </row>
    <row r="21" spans="1:9" ht="15.75" thickBot="1" x14ac:dyDescent="0.3">
      <c r="A21" s="119"/>
      <c r="B21" s="51" t="s">
        <v>39</v>
      </c>
      <c r="C21" s="14"/>
      <c r="D21" s="14"/>
      <c r="E21" s="14"/>
      <c r="F21" s="14"/>
      <c r="G21" s="14"/>
      <c r="H21" s="14"/>
      <c r="I21" s="14"/>
    </row>
    <row r="22" spans="1:9" ht="25.5" thickBot="1" x14ac:dyDescent="0.3">
      <c r="A22" s="28"/>
      <c r="B22" s="51" t="s">
        <v>27</v>
      </c>
      <c r="C22" s="14">
        <f>SUM(D22)</f>
        <v>200000</v>
      </c>
      <c r="D22" s="14">
        <v>200000</v>
      </c>
      <c r="E22" s="15"/>
      <c r="F22" s="15"/>
      <c r="G22" s="14">
        <v>0</v>
      </c>
      <c r="H22" s="14">
        <v>0</v>
      </c>
      <c r="I22" s="14">
        <v>0</v>
      </c>
    </row>
    <row r="23" spans="1:9" ht="15.75" thickBot="1" x14ac:dyDescent="0.3">
      <c r="A23" s="28"/>
      <c r="B23" s="51" t="s">
        <v>40</v>
      </c>
      <c r="C23" s="14">
        <f>SUM(D23,E23)</f>
        <v>30000</v>
      </c>
      <c r="D23" s="14">
        <v>25000</v>
      </c>
      <c r="E23" s="14">
        <v>5000</v>
      </c>
      <c r="F23" s="15"/>
      <c r="G23" s="14">
        <v>0</v>
      </c>
      <c r="H23" s="14">
        <v>0</v>
      </c>
      <c r="I23" s="14">
        <v>0</v>
      </c>
    </row>
    <row r="24" spans="1:9" ht="15.75" thickBot="1" x14ac:dyDescent="0.3">
      <c r="A24" s="28"/>
      <c r="B24" s="51" t="s">
        <v>41</v>
      </c>
      <c r="C24" s="14">
        <v>-15000</v>
      </c>
      <c r="D24" s="14">
        <v>-15000</v>
      </c>
      <c r="E24" s="14"/>
      <c r="F24" s="15"/>
      <c r="G24" s="14">
        <v>0</v>
      </c>
      <c r="H24" s="14">
        <v>0</v>
      </c>
      <c r="I24" s="14">
        <v>0</v>
      </c>
    </row>
    <row r="25" spans="1:9" ht="15.75" thickBot="1" x14ac:dyDescent="0.3">
      <c r="A25" s="12">
        <v>14</v>
      </c>
      <c r="B25" s="54" t="s">
        <v>69</v>
      </c>
      <c r="C25" s="18">
        <f>SUM(C18:C24)</f>
        <v>4465000</v>
      </c>
      <c r="D25" s="18">
        <f>SUM(D18:D24)</f>
        <v>2960000</v>
      </c>
      <c r="E25" s="18">
        <f>SUM(E17:E24)</f>
        <v>1505000</v>
      </c>
      <c r="F25" s="19"/>
      <c r="G25" s="18">
        <v>0</v>
      </c>
      <c r="H25" s="18">
        <v>0</v>
      </c>
      <c r="I25" s="18">
        <v>0</v>
      </c>
    </row>
    <row r="26" spans="1:9" ht="15.75" thickBot="1" x14ac:dyDescent="0.3">
      <c r="A26" s="28">
        <v>15</v>
      </c>
      <c r="B26" s="50" t="s">
        <v>34</v>
      </c>
      <c r="C26" s="15"/>
      <c r="D26" s="91"/>
      <c r="E26" s="15"/>
      <c r="F26" s="15"/>
      <c r="G26" s="15"/>
      <c r="H26" s="15"/>
      <c r="I26" s="15"/>
    </row>
    <row r="27" spans="1:9" ht="15.75" thickBot="1" x14ac:dyDescent="0.3">
      <c r="A27" s="28"/>
      <c r="B27" s="51" t="s">
        <v>28</v>
      </c>
      <c r="C27" s="14">
        <f>SUM(D27,E27,F27,G27)</f>
        <v>28000000</v>
      </c>
      <c r="D27" s="14">
        <v>10500000</v>
      </c>
      <c r="E27" s="14">
        <v>6000000</v>
      </c>
      <c r="F27" s="14">
        <v>3500000</v>
      </c>
      <c r="G27" s="14">
        <v>8000000</v>
      </c>
      <c r="H27" s="14"/>
      <c r="I27" s="14">
        <v>0</v>
      </c>
    </row>
    <row r="28" spans="1:9" ht="15.75" thickBot="1" x14ac:dyDescent="0.3">
      <c r="A28" s="28"/>
      <c r="B28" s="51" t="s">
        <v>40</v>
      </c>
      <c r="C28" s="14">
        <f>SUM(D28,E28)</f>
        <v>3040000</v>
      </c>
      <c r="D28" s="14">
        <v>1430000</v>
      </c>
      <c r="E28" s="14">
        <v>1610000</v>
      </c>
      <c r="F28" s="15">
        <v>0</v>
      </c>
      <c r="G28" s="15">
        <v>0</v>
      </c>
      <c r="H28" s="14">
        <v>0</v>
      </c>
      <c r="I28" s="14">
        <v>0</v>
      </c>
    </row>
    <row r="29" spans="1:9" ht="15.75" thickBot="1" x14ac:dyDescent="0.3">
      <c r="A29" s="28"/>
      <c r="B29" s="51" t="s">
        <v>41</v>
      </c>
      <c r="C29" s="14">
        <f>SUM(D29,E29,F29,G29)</f>
        <v>-2785000</v>
      </c>
      <c r="D29" s="14">
        <v>-785000</v>
      </c>
      <c r="E29" s="14">
        <v>-200000</v>
      </c>
      <c r="F29" s="14">
        <v>-1400000</v>
      </c>
      <c r="G29" s="14">
        <v>-400000</v>
      </c>
      <c r="H29" s="14">
        <v>0</v>
      </c>
      <c r="I29" s="14">
        <v>0</v>
      </c>
    </row>
    <row r="30" spans="1:9" ht="15.75" thickBot="1" x14ac:dyDescent="0.3">
      <c r="A30" s="12">
        <v>16</v>
      </c>
      <c r="B30" s="54" t="s">
        <v>29</v>
      </c>
      <c r="C30" s="18">
        <f>SUM(D30,E30,F30,G30)</f>
        <v>28255000</v>
      </c>
      <c r="D30" s="18">
        <f>SUM(D27:D29)</f>
        <v>11145000</v>
      </c>
      <c r="E30" s="18">
        <f>SUM(E27:E29)</f>
        <v>7410000</v>
      </c>
      <c r="F30" s="18">
        <f>SUM(F27:F29)</f>
        <v>2100000</v>
      </c>
      <c r="G30" s="18">
        <f>SUM(G27:G29)</f>
        <v>7600000</v>
      </c>
      <c r="H30" s="18">
        <v>0</v>
      </c>
      <c r="I30" s="18">
        <v>0</v>
      </c>
    </row>
    <row r="31" spans="1:9" ht="15.75" thickBot="1" x14ac:dyDescent="0.3">
      <c r="A31" s="28">
        <v>17</v>
      </c>
      <c r="B31" s="51" t="s">
        <v>68</v>
      </c>
      <c r="C31" s="14">
        <f>SUM(D31,E31)</f>
        <v>4465000</v>
      </c>
      <c r="D31" s="14">
        <v>2960000</v>
      </c>
      <c r="E31" s="14">
        <v>1505000</v>
      </c>
      <c r="F31" s="14">
        <v>0</v>
      </c>
      <c r="G31" s="14">
        <v>0</v>
      </c>
      <c r="H31" s="14">
        <v>0</v>
      </c>
      <c r="I31" s="14">
        <v>0</v>
      </c>
    </row>
    <row r="32" spans="1:9" ht="15.75" thickBot="1" x14ac:dyDescent="0.3">
      <c r="A32" s="28">
        <v>18</v>
      </c>
      <c r="B32" s="50" t="s">
        <v>56</v>
      </c>
      <c r="C32" s="14">
        <v>28255000</v>
      </c>
      <c r="D32" s="14">
        <v>28255000</v>
      </c>
      <c r="E32" s="14">
        <v>28255000</v>
      </c>
      <c r="F32" s="14">
        <v>28255000</v>
      </c>
      <c r="G32" s="14">
        <v>28255000</v>
      </c>
      <c r="H32" s="14">
        <v>0</v>
      </c>
      <c r="I32" s="14">
        <v>0</v>
      </c>
    </row>
    <row r="33" spans="1:9" ht="15.75" thickBot="1" x14ac:dyDescent="0.3">
      <c r="A33" s="28">
        <v>19</v>
      </c>
      <c r="B33" s="50" t="s">
        <v>44</v>
      </c>
      <c r="C33" s="17">
        <f>SUM(C31/C32)</f>
        <v>0.15802512829587684</v>
      </c>
      <c r="D33" s="17">
        <f>SUM(D31/D32)</f>
        <v>0.10476021943018934</v>
      </c>
      <c r="E33" s="17">
        <f>SUM(E31/E32)</f>
        <v>5.3264908865687487E-2</v>
      </c>
      <c r="F33" s="17">
        <f>SUM(F31/F32)</f>
        <v>0</v>
      </c>
      <c r="G33" s="17">
        <f>SUM(G31/G32)</f>
        <v>0</v>
      </c>
      <c r="H33" s="14">
        <v>0</v>
      </c>
      <c r="I33" s="14">
        <v>0</v>
      </c>
    </row>
    <row r="34" spans="1:9" ht="15.75" thickBot="1" x14ac:dyDescent="0.3">
      <c r="A34" s="28">
        <v>20</v>
      </c>
      <c r="B34" s="50" t="s">
        <v>31</v>
      </c>
      <c r="C34" s="26">
        <v>2</v>
      </c>
      <c r="D34" s="26">
        <v>2</v>
      </c>
      <c r="E34" s="26">
        <v>2</v>
      </c>
      <c r="F34" s="26">
        <v>2</v>
      </c>
      <c r="G34" s="26">
        <v>2</v>
      </c>
      <c r="H34" s="92">
        <v>1</v>
      </c>
      <c r="I34" s="13">
        <v>0</v>
      </c>
    </row>
    <row r="35" spans="1:9" ht="15.75" thickBot="1" x14ac:dyDescent="0.3">
      <c r="A35" s="121">
        <v>21</v>
      </c>
      <c r="B35" s="55" t="s">
        <v>32</v>
      </c>
      <c r="C35" s="123">
        <f>SUM(C34*C33)</f>
        <v>0.31605025659175368</v>
      </c>
      <c r="D35" s="123">
        <f>SUM(D34*D33)</f>
        <v>0.20952043886037869</v>
      </c>
      <c r="E35" s="123">
        <f>SUM(E34*E33)</f>
        <v>0.10652981773137497</v>
      </c>
      <c r="F35" s="123">
        <f>SUM(F34*F33)</f>
        <v>0</v>
      </c>
      <c r="G35" s="123">
        <f>SUM(G34*G33)</f>
        <v>0</v>
      </c>
      <c r="H35" s="120">
        <v>0</v>
      </c>
      <c r="I35" s="120">
        <v>0</v>
      </c>
    </row>
    <row r="36" spans="1:9" ht="15.75" thickBot="1" x14ac:dyDescent="0.3">
      <c r="A36" s="122"/>
      <c r="B36" s="56" t="s">
        <v>33</v>
      </c>
      <c r="C36" s="123"/>
      <c r="D36" s="123"/>
      <c r="E36" s="123"/>
      <c r="F36" s="123"/>
      <c r="G36" s="123"/>
      <c r="H36" s="120"/>
      <c r="I36" s="120"/>
    </row>
    <row r="38" spans="1:9" x14ac:dyDescent="0.25">
      <c r="A38" s="3"/>
      <c r="I38" s="3"/>
    </row>
  </sheetData>
  <customSheetViews>
    <customSheetView guid="{EC4EF5B0-70BB-4FE7-BF08-EA809E8C8AFD}" showPageBreaks="1" printArea="1" topLeftCell="A10">
      <selection activeCell="B37" sqref="B37"/>
      <pageMargins left="0.7" right="0.7" top="0.75" bottom="0.75" header="0.3" footer="0.3"/>
      <pageSetup scale="68" orientation="landscape" r:id="rId1"/>
      <headerFooter>
        <oddFooter>&amp;LRevised 02/2014&amp;CPage 2 of 3</oddFooter>
      </headerFooter>
    </customSheetView>
    <customSheetView guid="{2E719496-CA44-4DA0-96B3-39AE2B324A07}" topLeftCell="A2">
      <selection activeCell="P10" sqref="P10"/>
      <pageMargins left="0.7" right="0.7" top="0.75" bottom="0.75" header="0.3" footer="0.3"/>
      <pageSetup scale="68" orientation="landscape" r:id="rId2"/>
      <headerFooter>
        <oddFooter>&amp;LRevised 02/2014&amp;CPage 2 of 3</oddFooter>
      </headerFooter>
    </customSheetView>
    <customSheetView guid="{EC405EB8-D6F5-49C7-A3F0-B1285979DF5B}" showPageBreaks="1" printArea="1" topLeftCell="A7">
      <selection activeCell="B37" sqref="B37"/>
      <pageMargins left="0.7" right="0.7" top="0.75" bottom="0.75" header="0.3" footer="0.3"/>
      <pageSetup scale="68" orientation="landscape" r:id="rId3"/>
      <headerFooter>
        <oddFooter>&amp;LRevised 02/2014&amp;CPage 2 of 3</oddFooter>
      </headerFooter>
    </customSheetView>
    <customSheetView guid="{F279F0E3-5ABB-4EE1-A3C2-CD0B18D9A774}" topLeftCell="A14">
      <selection activeCell="D24" sqref="D24"/>
      <pageMargins left="0.7" right="0.7" top="0.75" bottom="0.75" header="0.3" footer="0.3"/>
      <pageSetup scale="68" orientation="landscape" r:id="rId4"/>
      <headerFooter>
        <oddFooter>&amp;LRevised 02/2014&amp;CPage 2 of 3</oddFooter>
      </headerFooter>
    </customSheetView>
  </customSheetViews>
  <mergeCells count="17">
    <mergeCell ref="A15:I15"/>
    <mergeCell ref="A20:A21"/>
    <mergeCell ref="H35:H36"/>
    <mergeCell ref="I35:I36"/>
    <mergeCell ref="A35:A36"/>
    <mergeCell ref="C35:C36"/>
    <mergeCell ref="D35:D36"/>
    <mergeCell ref="E35:E36"/>
    <mergeCell ref="F35:F36"/>
    <mergeCell ref="G35:G36"/>
    <mergeCell ref="A5:C5"/>
    <mergeCell ref="A6:C6"/>
    <mergeCell ref="A3:B3"/>
    <mergeCell ref="A8:B8"/>
    <mergeCell ref="A9:I9"/>
    <mergeCell ref="A4:I4"/>
    <mergeCell ref="A7:B7"/>
  </mergeCells>
  <pageMargins left="0.7" right="0.7" top="0.75" bottom="0.75" header="0.3" footer="0.3"/>
  <pageSetup scale="74" orientation="landscape" r:id="rId5"/>
  <headerFooter>
    <oddFooter>&amp;LRevised 01/2015&amp;CPage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27"/>
  <sheetViews>
    <sheetView zoomScaleNormal="100" workbookViewId="0">
      <selection activeCell="O14" sqref="O14"/>
    </sheetView>
  </sheetViews>
  <sheetFormatPr defaultRowHeight="15" x14ac:dyDescent="0.25"/>
  <cols>
    <col min="1" max="1" width="4.85546875" bestFit="1" customWidth="1"/>
    <col min="2" max="2" width="49" customWidth="1"/>
    <col min="3" max="4" width="18.7109375" customWidth="1"/>
    <col min="5" max="5" width="6.7109375" hidden="1" customWidth="1"/>
    <col min="6" max="6" width="15" customWidth="1"/>
    <col min="7" max="7" width="14.85546875" customWidth="1"/>
    <col min="8" max="8" width="14.140625" customWidth="1"/>
    <col min="9" max="9" width="13.28515625" customWidth="1"/>
    <col min="10" max="10" width="15" customWidth="1"/>
    <col min="11" max="11" width="0.5703125" customWidth="1"/>
  </cols>
  <sheetData>
    <row r="1" spans="1:10" x14ac:dyDescent="0.25">
      <c r="A1" s="82"/>
      <c r="B1" s="82"/>
      <c r="C1" s="2" t="s">
        <v>87</v>
      </c>
      <c r="D1" s="82"/>
      <c r="E1" s="82"/>
      <c r="F1" s="2"/>
      <c r="G1" s="82"/>
      <c r="H1" s="82"/>
      <c r="I1" s="82"/>
      <c r="J1" s="82"/>
    </row>
    <row r="2" spans="1:10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 ht="26.25" thickBot="1" x14ac:dyDescent="0.4">
      <c r="A3" s="124" t="s">
        <v>70</v>
      </c>
      <c r="B3" s="124"/>
      <c r="C3" s="83"/>
      <c r="D3" s="83"/>
      <c r="E3" s="83"/>
      <c r="F3" s="83"/>
      <c r="G3" s="83"/>
      <c r="H3" s="9"/>
      <c r="I3" s="125" t="s">
        <v>71</v>
      </c>
      <c r="J3" s="126"/>
    </row>
    <row r="4" spans="1:10" ht="15.75" customHeight="1" thickBot="1" x14ac:dyDescent="0.3">
      <c r="A4" s="98" t="s">
        <v>72</v>
      </c>
      <c r="B4" s="99"/>
      <c r="C4" s="99"/>
      <c r="D4" s="99"/>
      <c r="E4" s="99"/>
      <c r="F4" s="99"/>
      <c r="G4" s="99"/>
      <c r="H4" s="99"/>
      <c r="I4" s="99"/>
      <c r="J4" s="93"/>
    </row>
    <row r="5" spans="1:10" ht="15.75" customHeight="1" thickBot="1" x14ac:dyDescent="0.3">
      <c r="A5" s="96" t="s">
        <v>73</v>
      </c>
      <c r="B5" s="97"/>
      <c r="C5" s="97"/>
      <c r="D5" s="85"/>
      <c r="E5" s="86"/>
      <c r="F5" s="29"/>
      <c r="G5" s="8"/>
      <c r="H5" s="10"/>
      <c r="I5" s="8"/>
      <c r="J5" s="94"/>
    </row>
    <row r="6" spans="1:10" ht="25.5" customHeight="1" thickBot="1" x14ac:dyDescent="0.3">
      <c r="A6" s="96" t="s">
        <v>74</v>
      </c>
      <c r="B6" s="97"/>
      <c r="C6" s="97"/>
      <c r="D6" s="85"/>
      <c r="E6" s="86"/>
      <c r="F6" s="70"/>
      <c r="G6" s="70"/>
      <c r="H6" s="71"/>
      <c r="I6" s="71"/>
      <c r="J6" s="95"/>
    </row>
    <row r="7" spans="1:10" ht="16.5" customHeight="1" thickBot="1" x14ac:dyDescent="0.3">
      <c r="A7" s="96" t="s">
        <v>75</v>
      </c>
      <c r="B7" s="97"/>
      <c r="C7" s="87"/>
      <c r="D7" s="88" t="s">
        <v>76</v>
      </c>
      <c r="E7" s="88" t="s">
        <v>77</v>
      </c>
      <c r="F7" s="72" t="s">
        <v>76</v>
      </c>
      <c r="G7" s="73" t="s">
        <v>76</v>
      </c>
      <c r="H7" s="74" t="s">
        <v>76</v>
      </c>
      <c r="I7" s="73" t="s">
        <v>76</v>
      </c>
      <c r="J7" s="78" t="s">
        <v>76</v>
      </c>
    </row>
    <row r="8" spans="1:10" ht="48.75" customHeight="1" thickBot="1" x14ac:dyDescent="0.3">
      <c r="A8" s="103" t="s">
        <v>0</v>
      </c>
      <c r="B8" s="104"/>
      <c r="C8" s="68" t="s">
        <v>1</v>
      </c>
      <c r="D8" s="103" t="s">
        <v>2</v>
      </c>
      <c r="E8" s="104"/>
      <c r="F8" s="68" t="s">
        <v>3</v>
      </c>
      <c r="G8" s="68" t="s">
        <v>4</v>
      </c>
      <c r="H8" s="24" t="s">
        <v>61</v>
      </c>
      <c r="I8" s="68" t="s">
        <v>81</v>
      </c>
      <c r="J8" s="68" t="s">
        <v>5</v>
      </c>
    </row>
    <row r="9" spans="1:10" s="1" customFormat="1" ht="24" customHeight="1" thickBot="1" x14ac:dyDescent="0.25">
      <c r="A9" s="63">
        <v>22</v>
      </c>
      <c r="B9" s="5" t="s">
        <v>63</v>
      </c>
      <c r="C9" s="20">
        <v>1387650</v>
      </c>
      <c r="D9" s="20">
        <v>735650</v>
      </c>
      <c r="E9" s="20">
        <v>652000</v>
      </c>
      <c r="F9" s="20">
        <v>652000</v>
      </c>
      <c r="G9" s="20">
        <v>0</v>
      </c>
      <c r="H9" s="20">
        <v>0</v>
      </c>
      <c r="I9" s="20">
        <v>0</v>
      </c>
      <c r="J9" s="20">
        <v>0</v>
      </c>
    </row>
    <row r="10" spans="1:10" s="1" customFormat="1" ht="24" customHeight="1" thickBot="1" x14ac:dyDescent="0.25">
      <c r="A10" s="63">
        <v>23</v>
      </c>
      <c r="B10" s="58" t="s">
        <v>52</v>
      </c>
      <c r="C10" s="20">
        <v>8767000</v>
      </c>
      <c r="D10" s="20">
        <v>8767000</v>
      </c>
      <c r="E10" s="20">
        <v>8767000</v>
      </c>
      <c r="F10" s="20">
        <v>8767000</v>
      </c>
      <c r="G10" s="20">
        <v>8767000</v>
      </c>
      <c r="H10" s="20">
        <v>0</v>
      </c>
      <c r="I10" s="20">
        <v>0</v>
      </c>
      <c r="J10" s="20">
        <v>0</v>
      </c>
    </row>
    <row r="11" spans="1:10" ht="24" customHeight="1" thickBot="1" x14ac:dyDescent="0.3">
      <c r="A11" s="26">
        <v>24</v>
      </c>
      <c r="B11" s="7" t="s">
        <v>42</v>
      </c>
      <c r="C11" s="69">
        <f>SUM(C9/C10)</f>
        <v>0.1582810539523212</v>
      </c>
      <c r="D11" s="69">
        <f>SUM(D9/D10)</f>
        <v>8.3911258127067415E-2</v>
      </c>
      <c r="E11" s="129">
        <f>SUM(F9/F10)</f>
        <v>7.4369795825253798E-2</v>
      </c>
      <c r="F11" s="130"/>
      <c r="G11" s="16">
        <f>SUM(G9/G10)</f>
        <v>0</v>
      </c>
      <c r="H11" s="16">
        <v>0</v>
      </c>
      <c r="I11" s="69">
        <v>0</v>
      </c>
      <c r="J11" s="69">
        <v>0</v>
      </c>
    </row>
    <row r="12" spans="1:10" s="1" customFormat="1" ht="24" customHeight="1" thickBot="1" x14ac:dyDescent="0.25">
      <c r="A12" s="63">
        <v>25</v>
      </c>
      <c r="B12" s="5" t="s">
        <v>82</v>
      </c>
      <c r="C12" s="20">
        <v>4465000</v>
      </c>
      <c r="D12" s="20">
        <v>2960000</v>
      </c>
      <c r="E12" s="20"/>
      <c r="F12" s="20">
        <v>1505000</v>
      </c>
      <c r="G12" s="20">
        <v>0</v>
      </c>
      <c r="H12" s="20">
        <v>0</v>
      </c>
      <c r="I12" s="20">
        <v>0</v>
      </c>
      <c r="J12" s="20">
        <v>0</v>
      </c>
    </row>
    <row r="13" spans="1:10" s="1" customFormat="1" ht="24" customHeight="1" thickBot="1" x14ac:dyDescent="0.25">
      <c r="A13" s="63">
        <v>26</v>
      </c>
      <c r="B13" s="5" t="s">
        <v>83</v>
      </c>
      <c r="C13" s="20">
        <v>28255000</v>
      </c>
      <c r="D13" s="20">
        <v>28255000</v>
      </c>
      <c r="E13" s="20"/>
      <c r="F13" s="20">
        <v>28255000</v>
      </c>
      <c r="G13" s="20">
        <v>28255000</v>
      </c>
      <c r="H13" s="20">
        <v>28255000</v>
      </c>
      <c r="I13" s="20">
        <v>0</v>
      </c>
      <c r="J13" s="20">
        <v>0</v>
      </c>
    </row>
    <row r="14" spans="1:10" ht="24" customHeight="1" thickBot="1" x14ac:dyDescent="0.3">
      <c r="A14" s="26">
        <v>27</v>
      </c>
      <c r="B14" s="7" t="s">
        <v>46</v>
      </c>
      <c r="C14" s="17">
        <f t="shared" ref="C14:H14" si="0">SUM(C12/C13*2)</f>
        <v>0.31605025659175368</v>
      </c>
      <c r="D14" s="17">
        <f t="shared" si="0"/>
        <v>0.20952043886037869</v>
      </c>
      <c r="E14" s="17" t="e">
        <f t="shared" si="0"/>
        <v>#DIV/0!</v>
      </c>
      <c r="F14" s="17">
        <f t="shared" si="0"/>
        <v>0.10652981773137497</v>
      </c>
      <c r="G14" s="17">
        <f t="shared" si="0"/>
        <v>0</v>
      </c>
      <c r="H14" s="17">
        <f t="shared" si="0"/>
        <v>0</v>
      </c>
      <c r="I14" s="17">
        <v>0</v>
      </c>
      <c r="J14" s="17">
        <v>0</v>
      </c>
    </row>
    <row r="15" spans="1:10" s="1" customFormat="1" ht="30" customHeight="1" thickBot="1" x14ac:dyDescent="0.25">
      <c r="A15" s="63">
        <v>28</v>
      </c>
      <c r="B15" s="58" t="s">
        <v>62</v>
      </c>
      <c r="C15" s="20">
        <v>898900</v>
      </c>
      <c r="D15" s="20">
        <v>679500</v>
      </c>
      <c r="E15" s="20"/>
      <c r="F15" s="20">
        <v>219400</v>
      </c>
      <c r="G15" s="20">
        <v>0</v>
      </c>
      <c r="H15" s="20">
        <v>0</v>
      </c>
      <c r="I15" s="20">
        <v>0</v>
      </c>
      <c r="J15" s="20">
        <v>0</v>
      </c>
    </row>
    <row r="16" spans="1:10" s="1" customFormat="1" ht="30" customHeight="1" thickBot="1" x14ac:dyDescent="0.25">
      <c r="A16" s="63">
        <v>29</v>
      </c>
      <c r="B16" s="58" t="s">
        <v>35</v>
      </c>
      <c r="C16" s="20">
        <v>6943000</v>
      </c>
      <c r="D16" s="20">
        <v>6943000</v>
      </c>
      <c r="E16" s="20"/>
      <c r="F16" s="20">
        <v>6943000</v>
      </c>
      <c r="G16" s="20">
        <v>6943000</v>
      </c>
      <c r="H16" s="20">
        <v>6943000</v>
      </c>
      <c r="I16" s="20">
        <v>0</v>
      </c>
      <c r="J16" s="20">
        <v>0</v>
      </c>
    </row>
    <row r="17" spans="1:10" ht="24" customHeight="1" thickBot="1" x14ac:dyDescent="0.3">
      <c r="A17" s="26">
        <v>30</v>
      </c>
      <c r="B17" s="7" t="s">
        <v>37</v>
      </c>
      <c r="C17" s="17">
        <f>SUM(C15/C16)</f>
        <v>0.12946852945412646</v>
      </c>
      <c r="D17" s="17">
        <f>SUM(D15/D16)</f>
        <v>9.7868356618176583E-2</v>
      </c>
      <c r="E17" s="17" t="e">
        <f t="shared" ref="E17:F17" si="1">SUM(E15/E16)</f>
        <v>#DIV/0!</v>
      </c>
      <c r="F17" s="17">
        <f t="shared" si="1"/>
        <v>3.1600172835949875E-2</v>
      </c>
      <c r="G17" s="17">
        <f>SUM(G15/G16)</f>
        <v>0</v>
      </c>
      <c r="H17" s="17">
        <f>SUM(H15/H16)</f>
        <v>0</v>
      </c>
      <c r="I17" s="17">
        <v>0</v>
      </c>
      <c r="J17" s="17">
        <v>0</v>
      </c>
    </row>
    <row r="18" spans="1:10" ht="24" customHeight="1" thickBot="1" x14ac:dyDescent="0.3">
      <c r="A18" s="26">
        <v>31</v>
      </c>
      <c r="B18" s="7" t="s">
        <v>43</v>
      </c>
      <c r="C18" s="66">
        <f>SUM(C17,C14,C11)</f>
        <v>0.6037998399982013</v>
      </c>
      <c r="D18" s="66">
        <f>SUM(D17,D14,D11)</f>
        <v>0.39130005360562264</v>
      </c>
      <c r="E18" s="127">
        <f>SUM(E11,F14,F17)</f>
        <v>0.21249978639257863</v>
      </c>
      <c r="F18" s="127"/>
      <c r="G18" s="22">
        <v>0</v>
      </c>
      <c r="H18" s="66">
        <v>0</v>
      </c>
      <c r="I18" s="66">
        <v>0</v>
      </c>
      <c r="J18" s="66">
        <v>0</v>
      </c>
    </row>
    <row r="19" spans="1:10" ht="24" customHeight="1" thickBot="1" x14ac:dyDescent="0.3">
      <c r="A19" s="27">
        <v>32</v>
      </c>
      <c r="B19" s="59" t="s">
        <v>36</v>
      </c>
      <c r="C19" s="67">
        <v>4</v>
      </c>
      <c r="D19" s="67">
        <v>4</v>
      </c>
      <c r="E19" s="128">
        <v>4</v>
      </c>
      <c r="F19" s="128"/>
      <c r="G19" s="67">
        <v>4</v>
      </c>
      <c r="H19" s="67">
        <v>4</v>
      </c>
      <c r="I19" s="23">
        <v>2</v>
      </c>
      <c r="J19" s="67">
        <v>4</v>
      </c>
    </row>
    <row r="20" spans="1:10" ht="35.25" customHeight="1" thickBot="1" x14ac:dyDescent="0.3">
      <c r="A20" s="27">
        <v>33</v>
      </c>
      <c r="B20" s="6" t="s">
        <v>53</v>
      </c>
      <c r="C20" s="21">
        <f>SUM(C18/C19)</f>
        <v>0.15094995999955033</v>
      </c>
      <c r="D20" s="21">
        <f>SUM(D18/D19)</f>
        <v>9.7825013401405661E-2</v>
      </c>
      <c r="E20" s="21">
        <f>SUM(E18/E19)</f>
        <v>5.3124946598144658E-2</v>
      </c>
      <c r="F20" s="21">
        <f>SUM(E18/E19)</f>
        <v>5.3124946598144658E-2</v>
      </c>
      <c r="G20" s="21">
        <f>SUM(G18/G19)</f>
        <v>0</v>
      </c>
      <c r="H20" s="21">
        <f>SUM(H18/H19)</f>
        <v>0</v>
      </c>
      <c r="I20" s="21">
        <f>SUM(I18/I19)</f>
        <v>0</v>
      </c>
      <c r="J20" s="21">
        <f>SUM(J18/J19)</f>
        <v>0</v>
      </c>
    </row>
    <row r="23" spans="1:10" x14ac:dyDescent="0.25">
      <c r="B23" s="61" t="s">
        <v>84</v>
      </c>
      <c r="C23" s="4"/>
      <c r="D23" s="4"/>
      <c r="E23" s="4"/>
      <c r="F23" s="4"/>
      <c r="G23" s="4"/>
    </row>
    <row r="24" spans="1:10" x14ac:dyDescent="0.25">
      <c r="B24" s="60" t="s">
        <v>85</v>
      </c>
    </row>
    <row r="27" spans="1:10" x14ac:dyDescent="0.25">
      <c r="B27" s="3"/>
      <c r="J27" s="3"/>
    </row>
  </sheetData>
  <customSheetViews>
    <customSheetView guid="{EC4EF5B0-70BB-4FE7-BF08-EA809E8C8AFD}" showPageBreaks="1" printArea="1" hiddenColumns="1" topLeftCell="A4">
      <selection activeCell="B19" sqref="B19"/>
      <pageMargins left="0.7" right="0.7" top="0.75" bottom="0.75" header="0.3" footer="0.3"/>
      <pageSetup scale="68" orientation="landscape" r:id="rId1"/>
      <headerFooter>
        <oddFooter>&amp;LRevised 02/2014&amp;CPage 3 of 3</oddFooter>
      </headerFooter>
    </customSheetView>
    <customSheetView guid="{2E719496-CA44-4DA0-96B3-39AE2B324A07}" hiddenColumns="1">
      <selection activeCell="G9" sqref="G9"/>
      <pageMargins left="0.7" right="0.7" top="0.75" bottom="0.75" header="0.3" footer="0.3"/>
      <pageSetup scale="68" orientation="landscape" r:id="rId2"/>
      <headerFooter>
        <oddFooter>&amp;LRevised 02/2014&amp;CPage 3 of 3</oddFooter>
      </headerFooter>
    </customSheetView>
    <customSheetView guid="{EC405EB8-D6F5-49C7-A3F0-B1285979DF5B}" showPageBreaks="1" printArea="1" hiddenColumns="1" topLeftCell="A4">
      <selection activeCell="B19" sqref="B19"/>
      <pageMargins left="0.7" right="0.7" top="0.75" bottom="0.75" header="0.3" footer="0.3"/>
      <pageSetup scale="68" orientation="landscape" r:id="rId3"/>
      <headerFooter>
        <oddFooter>&amp;LRevised 02/2014&amp;CPage 3 of 3</oddFooter>
      </headerFooter>
    </customSheetView>
    <customSheetView guid="{F279F0E3-5ABB-4EE1-A3C2-CD0B18D9A774}" hiddenColumns="1" topLeftCell="A7">
      <selection activeCell="B8" sqref="B8"/>
      <pageMargins left="0.7" right="0.7" top="0.75" bottom="0.75" header="0.3" footer="0.3"/>
      <pageSetup scale="68" orientation="landscape" r:id="rId4"/>
      <headerFooter>
        <oddFooter>&amp;LRevised 02/2014&amp;CPage 3 of 3</oddFooter>
      </headerFooter>
    </customSheetView>
  </customSheetViews>
  <mergeCells count="11">
    <mergeCell ref="E18:F18"/>
    <mergeCell ref="E19:F19"/>
    <mergeCell ref="A7:B7"/>
    <mergeCell ref="A8:B8"/>
    <mergeCell ref="D8:E8"/>
    <mergeCell ref="E11:F11"/>
    <mergeCell ref="A6:C6"/>
    <mergeCell ref="A5:C5"/>
    <mergeCell ref="A3:B3"/>
    <mergeCell ref="A4:I4"/>
    <mergeCell ref="I3:J3"/>
  </mergeCells>
  <pageMargins left="0.7" right="0.7" top="0.75" bottom="0.75" header="0.3" footer="0.3"/>
  <pageSetup scale="74" orientation="landscape" r:id="rId5"/>
  <headerFooter>
    <oddFooter>&amp;LRevised 01/2015&amp;CPage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Sch 2</vt:lpstr>
      <vt:lpstr>Sch 2 cont'd</vt:lpstr>
      <vt:lpstr>Sch 2 con't</vt:lpstr>
      <vt:lpstr>'Sch 2'!Print_Area</vt:lpstr>
      <vt:lpstr>'Sch 2 con''t'!Print_Area</vt:lpstr>
      <vt:lpstr>'Sch 2 cont''d'!Print_Area</vt:lpstr>
    </vt:vector>
  </TitlesOfParts>
  <Company>OCFO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Evans Jr., Norman</cp:lastModifiedBy>
  <cp:lastPrinted>2014-03-27T21:19:47Z</cp:lastPrinted>
  <dcterms:created xsi:type="dcterms:W3CDTF">2012-04-18T19:15:36Z</dcterms:created>
  <dcterms:modified xsi:type="dcterms:W3CDTF">2015-01-27T18:27:25Z</dcterms:modified>
</cp:coreProperties>
</file>