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740" yWindow="1815" windowWidth="15480" windowHeight="5655" tabRatio="793"/>
  </bookViews>
  <sheets>
    <sheet name="FAS 109 W-Sheet" sheetId="22" r:id="rId1"/>
  </sheets>
  <definedNames>
    <definedName name="_xlnm.Print_Area" localSheetId="0">'FAS 109 W-Sheet'!$A$1:$H$78</definedName>
  </definedNames>
  <calcPr calcId="125725"/>
</workbook>
</file>

<file path=xl/calcChain.xml><?xml version="1.0" encoding="utf-8"?>
<calcChain xmlns="http://schemas.openxmlformats.org/spreadsheetml/2006/main">
  <c r="D72" i="22"/>
  <c r="C72"/>
  <c r="G69"/>
  <c r="F69"/>
  <c r="E69"/>
  <c r="D69"/>
  <c r="C69"/>
  <c r="B69"/>
  <c r="H69" s="1"/>
  <c r="H68"/>
  <c r="H67"/>
  <c r="H66"/>
  <c r="H65"/>
  <c r="G63"/>
  <c r="F63"/>
  <c r="E63"/>
  <c r="D63"/>
  <c r="C63"/>
  <c r="B63"/>
  <c r="H63" s="1"/>
  <c r="H62"/>
  <c r="H61"/>
  <c r="H60"/>
  <c r="H59"/>
  <c r="G57"/>
  <c r="F57"/>
  <c r="E57"/>
  <c r="D57"/>
  <c r="B57"/>
  <c r="C56"/>
  <c r="C57" s="1"/>
  <c r="C55"/>
  <c r="H55" s="1"/>
  <c r="C54"/>
  <c r="H54" s="1"/>
  <c r="C53"/>
  <c r="H53" s="1"/>
  <c r="G51"/>
  <c r="G70" s="1"/>
  <c r="F51"/>
  <c r="F70" s="1"/>
  <c r="E51"/>
  <c r="E70" s="1"/>
  <c r="D51"/>
  <c r="B51"/>
  <c r="B70" s="1"/>
  <c r="B72" s="1"/>
  <c r="C50"/>
  <c r="C51" s="1"/>
  <c r="C49"/>
  <c r="H49" s="1"/>
  <c r="C48"/>
  <c r="H48" s="1"/>
  <c r="C47"/>
  <c r="H47" s="1"/>
  <c r="G44"/>
  <c r="F44"/>
  <c r="E44"/>
  <c r="D44"/>
  <c r="C44"/>
  <c r="B44"/>
  <c r="G34"/>
  <c r="F34"/>
  <c r="E34"/>
  <c r="D34"/>
  <c r="C34"/>
  <c r="B34"/>
  <c r="H34" s="1"/>
  <c r="H33"/>
  <c r="H32"/>
  <c r="H31"/>
  <c r="H30"/>
  <c r="G28"/>
  <c r="F28"/>
  <c r="E28"/>
  <c r="D28"/>
  <c r="C28"/>
  <c r="B28"/>
  <c r="H28" s="1"/>
  <c r="H27"/>
  <c r="H26"/>
  <c r="H25"/>
  <c r="H24"/>
  <c r="G22"/>
  <c r="F22"/>
  <c r="E22"/>
  <c r="D22"/>
  <c r="B22"/>
  <c r="C21"/>
  <c r="C22" s="1"/>
  <c r="C20"/>
  <c r="H20" s="1"/>
  <c r="C19"/>
  <c r="H19" s="1"/>
  <c r="C18"/>
  <c r="H18" s="1"/>
  <c r="G16"/>
  <c r="G35" s="1"/>
  <c r="G71" s="1"/>
  <c r="F16"/>
  <c r="F35" s="1"/>
  <c r="F71" s="1"/>
  <c r="E16"/>
  <c r="E35" s="1"/>
  <c r="E71" s="1"/>
  <c r="H71" s="1"/>
  <c r="D16"/>
  <c r="D35" s="1"/>
  <c r="C16"/>
  <c r="C35" s="1"/>
  <c r="B16"/>
  <c r="B35" s="1"/>
  <c r="H15"/>
  <c r="C15"/>
  <c r="H14"/>
  <c r="C14"/>
  <c r="H13"/>
  <c r="C13"/>
  <c r="H12"/>
  <c r="C12"/>
  <c r="E72" l="1"/>
  <c r="G72"/>
  <c r="H22"/>
  <c r="F72"/>
  <c r="H57"/>
  <c r="H16"/>
  <c r="H35" s="1"/>
  <c r="H72" s="1"/>
  <c r="H21"/>
  <c r="H50"/>
  <c r="H51"/>
  <c r="H70" s="1"/>
  <c r="H56"/>
</calcChain>
</file>

<file path=xl/sharedStrings.xml><?xml version="1.0" encoding="utf-8"?>
<sst xmlns="http://schemas.openxmlformats.org/spreadsheetml/2006/main" count="91" uniqueCount="44">
  <si>
    <t>_________</t>
  </si>
  <si>
    <t>Taxpayer Identification Number (FEIN/SSN)</t>
  </si>
  <si>
    <t>________</t>
  </si>
  <si>
    <t>Designated Agent</t>
  </si>
  <si>
    <t>Member 1</t>
  </si>
  <si>
    <t>Member 2</t>
  </si>
  <si>
    <t>Member 3</t>
  </si>
  <si>
    <t>Member 4</t>
  </si>
  <si>
    <t>Member 5</t>
  </si>
  <si>
    <t xml:space="preserve">Name of Designated Agent                                                                                                                                                          </t>
  </si>
  <si>
    <t>Asset and Liability Accounts</t>
  </si>
  <si>
    <t>Total</t>
  </si>
  <si>
    <t>Deferred Tax Assets:</t>
  </si>
  <si>
    <t>Tax Basis</t>
  </si>
  <si>
    <t>Book Basis</t>
  </si>
  <si>
    <r>
      <t xml:space="preserve">Deferred Tax Asset </t>
    </r>
    <r>
      <rPr>
        <i/>
        <sz val="8"/>
        <color theme="1"/>
        <rFont val="Calibri"/>
        <family val="2"/>
        <scheme val="minor"/>
      </rPr>
      <t>BEFORE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application of combined reporting</t>
    </r>
  </si>
  <si>
    <r>
      <t xml:space="preserve">Deferred Tax Asset </t>
    </r>
    <r>
      <rPr>
        <i/>
        <sz val="8"/>
        <color theme="1"/>
        <rFont val="Calibri"/>
        <family val="2"/>
        <scheme val="minor"/>
      </rPr>
      <t>AFTER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application of combined reporting</t>
    </r>
  </si>
  <si>
    <t>Difference in Net Deferred Tax Asset</t>
  </si>
  <si>
    <t xml:space="preserve">   Worksheet</t>
  </si>
  <si>
    <t xml:space="preserve">   FAS 109 - Deferred Tax Accounts</t>
  </si>
  <si>
    <t xml:space="preserve">                                                                                 Continued  …(FAS 109 - Deferred Tax Accounts)</t>
  </si>
  <si>
    <t>Deferred Tax Liabilities:</t>
  </si>
  <si>
    <r>
      <t xml:space="preserve">Deferred Tax Liability </t>
    </r>
    <r>
      <rPr>
        <i/>
        <sz val="8"/>
        <color theme="1"/>
        <rFont val="Calibri"/>
        <family val="2"/>
        <scheme val="minor"/>
      </rPr>
      <t>BEFORE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application of combined reporting</t>
    </r>
  </si>
  <si>
    <r>
      <t xml:space="preserve">Deferred Tax Liability </t>
    </r>
    <r>
      <rPr>
        <i/>
        <sz val="8"/>
        <color theme="1"/>
        <rFont val="Calibri"/>
        <family val="2"/>
        <scheme val="minor"/>
      </rPr>
      <t>AFTER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application of combined reporting</t>
    </r>
  </si>
  <si>
    <t>Difference in Net Deferred Tax Liability</t>
  </si>
  <si>
    <t>Difference in Net Deferred Tax  Liability</t>
  </si>
  <si>
    <r>
      <t xml:space="preserve">                                                                       *</t>
    </r>
    <r>
      <rPr>
        <b/>
        <sz val="12"/>
        <color theme="1"/>
        <rFont val="Times New Roman"/>
        <family val="1"/>
      </rPr>
      <t xml:space="preserve"> The FAS 109 Deduction may only be taken beginning Tax Year 2015</t>
    </r>
  </si>
  <si>
    <t>Eligible asset as of 12/31/2010 :</t>
  </si>
  <si>
    <t>Eligible asset   as of 12/31/2010 :</t>
  </si>
  <si>
    <t>Total Deferred Tax Assets as of 12/31/2010</t>
  </si>
  <si>
    <t>Eligible liability as of 12/31/2010 :</t>
  </si>
  <si>
    <t>Eligible Liability   as of 12/31/2010 :</t>
  </si>
  <si>
    <t>Total Deferred Tax Liabilities as of 12/31/2010</t>
  </si>
  <si>
    <t>12-3456789</t>
  </si>
  <si>
    <t>23-4567891</t>
  </si>
  <si>
    <t xml:space="preserve">Total Deferred Tax Assets  </t>
  </si>
  <si>
    <t xml:space="preserve">                       *** Use GAAP Only </t>
  </si>
  <si>
    <r>
      <t>Total Deferred Tax (Liabilities) / Assets  (FAS 109 Deduction)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</si>
  <si>
    <r>
      <t xml:space="preserve">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>** Due with 2012 Return</t>
    </r>
  </si>
  <si>
    <r>
      <rPr>
        <b/>
        <i/>
        <vertAlign val="superscript"/>
        <sz val="11"/>
        <color theme="1"/>
        <rFont val="Times New Roman"/>
        <family val="1"/>
      </rPr>
      <t xml:space="preserve">2 </t>
    </r>
    <r>
      <rPr>
        <b/>
        <i/>
        <sz val="11"/>
        <color theme="1"/>
        <rFont val="Times New Roman"/>
        <family val="1"/>
      </rPr>
      <t xml:space="preserve">Enter the apportioned amount which is the net effect of the deferred liability from all FAS 109's on the 2012 D-20 or D-30 line 47. Report this summary total </t>
    </r>
  </si>
  <si>
    <r>
      <t xml:space="preserve">   for all members including the designated agent. </t>
    </r>
    <r>
      <rPr>
        <b/>
        <i/>
        <u/>
        <sz val="11"/>
        <color theme="1"/>
        <rFont val="Times New Roman"/>
        <family val="1"/>
      </rPr>
      <t>DO NOT</t>
    </r>
    <r>
      <rPr>
        <b/>
        <i/>
        <sz val="11"/>
        <color theme="1"/>
        <rFont val="Times New Roman"/>
        <family val="1"/>
      </rPr>
      <t xml:space="preserve"> submit individual FAS 109 for members of the unitary group. Make worksheets available upon request. </t>
    </r>
  </si>
  <si>
    <t xml:space="preserve">     Amounts shown in this row are after apportionment to the District of Columbia, but before the application of the tax rate.</t>
  </si>
  <si>
    <r>
      <rPr>
        <b/>
        <i/>
        <sz val="11"/>
        <color theme="1"/>
        <rFont val="Calibri"/>
        <family val="2"/>
        <scheme val="minor"/>
      </rPr>
      <t xml:space="preserve">     pre-tax and pre-apportionment book-tax differences ( a.k.a. cumulative temporary differences</t>
    </r>
    <r>
      <rPr>
        <sz val="11"/>
        <color theme="1"/>
        <rFont val="Calibri"/>
        <family val="2"/>
        <scheme val="minor"/>
      </rPr>
      <t xml:space="preserve">) </t>
    </r>
    <r>
      <rPr>
        <b/>
        <i/>
        <sz val="11"/>
        <color theme="1"/>
        <rFont val="Calibri"/>
        <family val="2"/>
        <scheme val="minor"/>
      </rPr>
      <t xml:space="preserve">that give rise to Deferred Tax Assets or Deferred Tax Liabilities. </t>
    </r>
  </si>
  <si>
    <r>
      <rPr>
        <b/>
        <i/>
        <vertAlign val="superscript"/>
        <sz val="11"/>
        <color theme="1"/>
        <rFont val="Times New Roman"/>
        <family val="1"/>
      </rPr>
      <t xml:space="preserve">1 </t>
    </r>
    <r>
      <rPr>
        <b/>
        <i/>
        <sz val="11"/>
        <color theme="1"/>
        <rFont val="Times New Roman"/>
        <family val="1"/>
      </rPr>
      <t xml:space="preserve"> The difference in Net Tax Libailit / Asset is derived by using the Tax basis (DC) and Book basis amounts shown on this schedule that represents  </t>
    </r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</si>
</sst>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u/>
      <sz val="9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b/>
      <i/>
      <vertAlign val="superscript"/>
      <sz val="11"/>
      <color theme="1"/>
      <name val="Times New Roman"/>
      <family val="1"/>
    </font>
    <font>
      <b/>
      <vertAlign val="superscript"/>
      <sz val="12"/>
      <color theme="1"/>
      <name val="Calibri"/>
      <family val="2"/>
      <scheme val="minor"/>
    </font>
    <font>
      <b/>
      <i/>
      <u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0" xfId="0" applyFont="1"/>
    <xf numFmtId="0" fontId="2" fillId="2" borderId="8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 wrapText="1" indent="3"/>
    </xf>
    <xf numFmtId="0" fontId="2" fillId="2" borderId="7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12" fillId="3" borderId="10" xfId="0" applyFont="1" applyFill="1" applyBorder="1" applyAlignment="1">
      <alignment wrapText="1"/>
    </xf>
    <xf numFmtId="42" fontId="1" fillId="0" borderId="8" xfId="1" applyNumberFormat="1" applyFont="1" applyBorder="1" applyAlignment="1">
      <alignment vertical="top" wrapText="1"/>
    </xf>
    <xf numFmtId="41" fontId="1" fillId="0" borderId="8" xfId="0" applyNumberFormat="1" applyFont="1" applyBorder="1" applyAlignment="1">
      <alignment vertical="top" wrapText="1"/>
    </xf>
    <xf numFmtId="41" fontId="1" fillId="0" borderId="8" xfId="0" applyNumberFormat="1" applyFont="1" applyBorder="1" applyAlignment="1">
      <alignment horizontal="center" vertical="top" wrapText="1"/>
    </xf>
    <xf numFmtId="41" fontId="1" fillId="0" borderId="1" xfId="0" applyNumberFormat="1" applyFont="1" applyBorder="1" applyAlignment="1">
      <alignment vertical="top" wrapText="1"/>
    </xf>
    <xf numFmtId="42" fontId="1" fillId="0" borderId="20" xfId="1" applyNumberFormat="1" applyFont="1" applyBorder="1" applyAlignment="1">
      <alignment vertical="top" wrapText="1"/>
    </xf>
    <xf numFmtId="41" fontId="1" fillId="0" borderId="21" xfId="1" applyNumberFormat="1" applyFont="1" applyBorder="1" applyAlignment="1">
      <alignment vertical="top" wrapText="1"/>
    </xf>
    <xf numFmtId="41" fontId="1" fillId="0" borderId="22" xfId="1" applyNumberFormat="1" applyFont="1" applyBorder="1" applyAlignment="1">
      <alignment vertical="top" wrapText="1"/>
    </xf>
    <xf numFmtId="41" fontId="1" fillId="0" borderId="22" xfId="0" applyNumberFormat="1" applyFont="1" applyBorder="1" applyAlignment="1">
      <alignment vertical="top" wrapText="1"/>
    </xf>
    <xf numFmtId="41" fontId="1" fillId="0" borderId="19" xfId="1" applyNumberFormat="1" applyFont="1" applyBorder="1" applyAlignment="1">
      <alignment vertical="top" wrapText="1"/>
    </xf>
    <xf numFmtId="41" fontId="15" fillId="3" borderId="5" xfId="0" applyNumberFormat="1" applyFont="1" applyFill="1" applyBorder="1" applyAlignment="1">
      <alignment vertical="top" wrapText="1"/>
    </xf>
    <xf numFmtId="41" fontId="14" fillId="3" borderId="5" xfId="0" applyNumberFormat="1" applyFont="1" applyFill="1" applyBorder="1" applyAlignment="1">
      <alignment vertical="top" wrapText="1"/>
    </xf>
    <xf numFmtId="41" fontId="14" fillId="3" borderId="23" xfId="0" applyNumberFormat="1" applyFont="1" applyFill="1" applyBorder="1" applyAlignment="1">
      <alignment vertical="top" wrapText="1"/>
    </xf>
    <xf numFmtId="41" fontId="15" fillId="3" borderId="5" xfId="0" applyNumberFormat="1" applyFont="1" applyFill="1" applyBorder="1" applyAlignment="1">
      <alignment horizontal="center" vertical="top" wrapText="1"/>
    </xf>
    <xf numFmtId="41" fontId="14" fillId="4" borderId="23" xfId="0" applyNumberFormat="1" applyFont="1" applyFill="1" applyBorder="1" applyAlignment="1">
      <alignment vertical="top" wrapText="1"/>
    </xf>
    <xf numFmtId="41" fontId="15" fillId="4" borderId="11" xfId="0" applyNumberFormat="1" applyFont="1" applyFill="1" applyBorder="1" applyAlignment="1">
      <alignment vertical="top" wrapText="1"/>
    </xf>
    <xf numFmtId="0" fontId="0" fillId="0" borderId="0" xfId="0" applyFill="1"/>
    <xf numFmtId="0" fontId="6" fillId="0" borderId="0" xfId="0" applyFont="1"/>
    <xf numFmtId="0" fontId="19" fillId="0" borderId="0" xfId="0" applyFont="1" applyFill="1" applyAlignment="1">
      <alignment vertical="top"/>
    </xf>
    <xf numFmtId="0" fontId="0" fillId="0" borderId="0" xfId="0"/>
    <xf numFmtId="0" fontId="16" fillId="0" borderId="0" xfId="0" applyFont="1"/>
    <xf numFmtId="0" fontId="21" fillId="0" borderId="0" xfId="0" applyFont="1"/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7" fillId="2" borderId="14" xfId="0" applyFont="1" applyFill="1" applyBorder="1" applyAlignment="1">
      <alignment horizontal="left" wrapText="1" indent="10"/>
    </xf>
    <xf numFmtId="0" fontId="7" fillId="2" borderId="12" xfId="0" applyFont="1" applyFill="1" applyBorder="1" applyAlignment="1">
      <alignment horizontal="left" wrapText="1" indent="10"/>
    </xf>
    <xf numFmtId="0" fontId="7" fillId="2" borderId="15" xfId="0" applyFont="1" applyFill="1" applyBorder="1" applyAlignment="1">
      <alignment horizontal="left" wrapText="1" indent="1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tabSelected="1" topLeftCell="A58" zoomScaleNormal="100" workbookViewId="0">
      <selection activeCell="B83" sqref="B83"/>
    </sheetView>
  </sheetViews>
  <sheetFormatPr defaultRowHeight="15"/>
  <cols>
    <col min="1" max="1" width="49.140625" customWidth="1"/>
    <col min="2" max="7" width="13.5703125" customWidth="1"/>
    <col min="8" max="8" width="14" customWidth="1"/>
    <col min="9" max="9" width="1.7109375" customWidth="1"/>
  </cols>
  <sheetData>
    <row r="2" spans="1:9" ht="22.5">
      <c r="C2" s="3" t="s">
        <v>18</v>
      </c>
    </row>
    <row r="3" spans="1:9" ht="22.5">
      <c r="B3" s="3" t="s">
        <v>19</v>
      </c>
    </row>
    <row r="4" spans="1:9" ht="15.75">
      <c r="A4" s="1" t="s">
        <v>26</v>
      </c>
    </row>
    <row r="5" spans="1:9" ht="15.75">
      <c r="A5" s="1" t="s">
        <v>38</v>
      </c>
    </row>
    <row r="6" spans="1:9" ht="16.5" thickBot="1">
      <c r="A6" s="1"/>
      <c r="B6" s="31" t="s">
        <v>36</v>
      </c>
    </row>
    <row r="7" spans="1:9" ht="16.5" thickTop="1" thickBot="1">
      <c r="A7" s="39" t="s">
        <v>9</v>
      </c>
      <c r="B7" s="40"/>
      <c r="C7" s="40"/>
      <c r="D7" s="40"/>
      <c r="E7" s="40"/>
      <c r="F7" s="40"/>
      <c r="G7" s="40"/>
      <c r="H7" s="41"/>
    </row>
    <row r="8" spans="1:9" ht="33" thickTop="1" thickBot="1">
      <c r="A8" s="6" t="s">
        <v>10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7" t="s">
        <v>11</v>
      </c>
    </row>
    <row r="9" spans="1:9" ht="15.75" thickTop="1">
      <c r="A9" s="8" t="s">
        <v>1</v>
      </c>
      <c r="B9" s="4" t="s">
        <v>33</v>
      </c>
      <c r="C9" s="4" t="s">
        <v>34</v>
      </c>
      <c r="D9" s="4" t="s">
        <v>2</v>
      </c>
      <c r="E9" s="4" t="s">
        <v>2</v>
      </c>
      <c r="F9" s="4" t="s">
        <v>0</v>
      </c>
      <c r="G9" s="4" t="s">
        <v>2</v>
      </c>
      <c r="H9" s="9"/>
    </row>
    <row r="10" spans="1:9" ht="15.75" thickBot="1">
      <c r="A10" s="42" t="s">
        <v>12</v>
      </c>
      <c r="B10" s="43"/>
      <c r="C10" s="43"/>
      <c r="D10" s="43"/>
      <c r="E10" s="43"/>
      <c r="F10" s="43"/>
      <c r="G10" s="43"/>
      <c r="H10" s="44"/>
    </row>
    <row r="11" spans="1:9">
      <c r="A11" s="36" t="s">
        <v>27</v>
      </c>
      <c r="B11" s="37"/>
      <c r="C11" s="37"/>
      <c r="D11" s="37"/>
      <c r="E11" s="37"/>
      <c r="F11" s="37"/>
      <c r="G11" s="37"/>
      <c r="H11" s="38"/>
    </row>
    <row r="12" spans="1:9">
      <c r="A12" s="10" t="s">
        <v>13</v>
      </c>
      <c r="B12" s="15">
        <v>-862103934</v>
      </c>
      <c r="C12" s="15">
        <f>ROUND(B12*3,0)</f>
        <v>-2586311802</v>
      </c>
      <c r="D12" s="15">
        <v>0</v>
      </c>
      <c r="E12" s="15">
        <v>0</v>
      </c>
      <c r="F12" s="15">
        <v>0</v>
      </c>
      <c r="G12" s="15">
        <v>0</v>
      </c>
      <c r="H12" s="19">
        <f>SUM(B12:G12)</f>
        <v>-3448415736</v>
      </c>
    </row>
    <row r="13" spans="1:9">
      <c r="A13" s="10" t="s">
        <v>14</v>
      </c>
      <c r="B13" s="16">
        <v>-931370600</v>
      </c>
      <c r="C13" s="15">
        <f>ROUND(B13*3,0)</f>
        <v>-2794111800</v>
      </c>
      <c r="D13" s="16"/>
      <c r="E13" s="16"/>
      <c r="F13" s="17"/>
      <c r="G13" s="16"/>
      <c r="H13" s="20">
        <f>SUM(B13:G13)</f>
        <v>-3725482400</v>
      </c>
    </row>
    <row r="14" spans="1:9">
      <c r="A14" s="10" t="s">
        <v>15</v>
      </c>
      <c r="B14" s="16">
        <v>27750186</v>
      </c>
      <c r="C14" s="15">
        <f>ROUND(B14*3,0)</f>
        <v>83250558</v>
      </c>
      <c r="D14" s="16"/>
      <c r="E14" s="16"/>
      <c r="F14" s="17"/>
      <c r="G14" s="16"/>
      <c r="H14" s="20">
        <f t="shared" ref="H14:H16" si="0">SUM(B14:G14)</f>
        <v>111000744</v>
      </c>
    </row>
    <row r="15" spans="1:9">
      <c r="A15" s="10" t="s">
        <v>16</v>
      </c>
      <c r="B15" s="16">
        <v>27751592</v>
      </c>
      <c r="C15" s="15">
        <f>ROUND(B15*3,0)</f>
        <v>83254776</v>
      </c>
      <c r="D15" s="16"/>
      <c r="E15" s="16"/>
      <c r="F15" s="17"/>
      <c r="G15" s="16"/>
      <c r="H15" s="20">
        <f t="shared" si="0"/>
        <v>111006368</v>
      </c>
    </row>
    <row r="16" spans="1:9" ht="18.75" thickBot="1">
      <c r="A16" s="11" t="s">
        <v>17</v>
      </c>
      <c r="B16" s="18">
        <f>B15-B14</f>
        <v>1406</v>
      </c>
      <c r="C16" s="18">
        <f t="shared" ref="C16:G16" si="1">C15-C14</f>
        <v>4218</v>
      </c>
      <c r="D16" s="18">
        <f t="shared" si="1"/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  <c r="H16" s="21">
        <f t="shared" si="0"/>
        <v>5624</v>
      </c>
      <c r="I16" s="32">
        <v>1</v>
      </c>
    </row>
    <row r="17" spans="1:9">
      <c r="A17" s="36" t="s">
        <v>28</v>
      </c>
      <c r="B17" s="37"/>
      <c r="C17" s="37"/>
      <c r="D17" s="37"/>
      <c r="E17" s="37"/>
      <c r="F17" s="37"/>
      <c r="G17" s="37"/>
      <c r="H17" s="38"/>
    </row>
    <row r="18" spans="1:9">
      <c r="A18" s="10" t="s">
        <v>13</v>
      </c>
      <c r="B18" s="15">
        <v>-603472754</v>
      </c>
      <c r="C18" s="15">
        <f>ROUND(B18*1.4,0)</f>
        <v>-844861856</v>
      </c>
      <c r="D18" s="15">
        <v>0</v>
      </c>
      <c r="E18" s="15">
        <v>0</v>
      </c>
      <c r="F18" s="15">
        <v>0</v>
      </c>
      <c r="G18" s="15">
        <v>0</v>
      </c>
      <c r="H18" s="19">
        <f>SUM(B18:G18)</f>
        <v>-1448334610</v>
      </c>
    </row>
    <row r="19" spans="1:9">
      <c r="A19" s="10" t="s">
        <v>14</v>
      </c>
      <c r="B19" s="16">
        <v>-651959420</v>
      </c>
      <c r="C19" s="15">
        <f t="shared" ref="C19:C21" si="2">ROUND(B19*1.4,0)</f>
        <v>-912743188</v>
      </c>
      <c r="D19" s="16"/>
      <c r="E19" s="16"/>
      <c r="F19" s="17"/>
      <c r="G19" s="16"/>
      <c r="H19" s="20">
        <f>SUM(B19:G19)</f>
        <v>-1564702608</v>
      </c>
    </row>
    <row r="20" spans="1:9">
      <c r="A20" s="10" t="s">
        <v>15</v>
      </c>
      <c r="B20" s="16">
        <v>19425130</v>
      </c>
      <c r="C20" s="15">
        <f t="shared" si="2"/>
        <v>27195182</v>
      </c>
      <c r="D20" s="16"/>
      <c r="E20" s="16"/>
      <c r="F20" s="17"/>
      <c r="G20" s="16"/>
      <c r="H20" s="20">
        <f t="shared" ref="H20:H22" si="3">SUM(B20:G20)</f>
        <v>46620312</v>
      </c>
    </row>
    <row r="21" spans="1:9">
      <c r="A21" s="10" t="s">
        <v>16</v>
      </c>
      <c r="B21" s="16">
        <v>19426114</v>
      </c>
      <c r="C21" s="15">
        <f t="shared" si="2"/>
        <v>27196560</v>
      </c>
      <c r="D21" s="16"/>
      <c r="E21" s="16"/>
      <c r="F21" s="17"/>
      <c r="G21" s="16"/>
      <c r="H21" s="20">
        <f t="shared" si="3"/>
        <v>46622674</v>
      </c>
    </row>
    <row r="22" spans="1:9" ht="18.75" thickBot="1">
      <c r="A22" s="11" t="s">
        <v>17</v>
      </c>
      <c r="B22" s="18">
        <f>B21-B20</f>
        <v>984</v>
      </c>
      <c r="C22" s="18">
        <f t="shared" ref="C22:G22" si="4">C21-C20</f>
        <v>1378</v>
      </c>
      <c r="D22" s="18">
        <f t="shared" si="4"/>
        <v>0</v>
      </c>
      <c r="E22" s="18">
        <f t="shared" si="4"/>
        <v>0</v>
      </c>
      <c r="F22" s="18">
        <f t="shared" si="4"/>
        <v>0</v>
      </c>
      <c r="G22" s="18">
        <f t="shared" si="4"/>
        <v>0</v>
      </c>
      <c r="H22" s="21">
        <f t="shared" si="3"/>
        <v>2362</v>
      </c>
      <c r="I22" s="32">
        <v>1</v>
      </c>
    </row>
    <row r="23" spans="1:9">
      <c r="A23" s="36" t="s">
        <v>28</v>
      </c>
      <c r="B23" s="37"/>
      <c r="C23" s="37"/>
      <c r="D23" s="37"/>
      <c r="E23" s="37"/>
      <c r="F23" s="37"/>
      <c r="G23" s="37"/>
      <c r="H23" s="38"/>
    </row>
    <row r="24" spans="1:9">
      <c r="A24" s="10" t="s">
        <v>13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9">
        <f>SUM(B24:G24)</f>
        <v>0</v>
      </c>
    </row>
    <row r="25" spans="1:9">
      <c r="A25" s="10" t="s">
        <v>14</v>
      </c>
      <c r="B25" s="16"/>
      <c r="C25" s="16"/>
      <c r="D25" s="16"/>
      <c r="E25" s="16"/>
      <c r="F25" s="17"/>
      <c r="G25" s="16"/>
      <c r="H25" s="20">
        <f>SUM(B25:G25)</f>
        <v>0</v>
      </c>
    </row>
    <row r="26" spans="1:9">
      <c r="A26" s="10" t="s">
        <v>15</v>
      </c>
      <c r="B26" s="16"/>
      <c r="C26" s="16"/>
      <c r="D26" s="16"/>
      <c r="E26" s="16"/>
      <c r="F26" s="17"/>
      <c r="G26" s="16"/>
      <c r="H26" s="20">
        <f t="shared" ref="H26:H28" si="5">SUM(B26:G26)</f>
        <v>0</v>
      </c>
    </row>
    <row r="27" spans="1:9">
      <c r="A27" s="10" t="s">
        <v>16</v>
      </c>
      <c r="B27" s="16"/>
      <c r="C27" s="16"/>
      <c r="D27" s="16"/>
      <c r="E27" s="16"/>
      <c r="F27" s="17"/>
      <c r="G27" s="16"/>
      <c r="H27" s="20">
        <f t="shared" si="5"/>
        <v>0</v>
      </c>
    </row>
    <row r="28" spans="1:9" ht="15.75" thickBot="1">
      <c r="A28" s="11" t="s">
        <v>17</v>
      </c>
      <c r="B28" s="18">
        <f>B27-B26</f>
        <v>0</v>
      </c>
      <c r="C28" s="18">
        <f t="shared" ref="C28:G28" si="6">C27-C26</f>
        <v>0</v>
      </c>
      <c r="D28" s="18">
        <f t="shared" si="6"/>
        <v>0</v>
      </c>
      <c r="E28" s="18">
        <f t="shared" si="6"/>
        <v>0</v>
      </c>
      <c r="F28" s="18">
        <f t="shared" si="6"/>
        <v>0</v>
      </c>
      <c r="G28" s="18">
        <f t="shared" si="6"/>
        <v>0</v>
      </c>
      <c r="H28" s="21">
        <f t="shared" si="5"/>
        <v>0</v>
      </c>
    </row>
    <row r="29" spans="1:9">
      <c r="A29" s="36" t="s">
        <v>28</v>
      </c>
      <c r="B29" s="37"/>
      <c r="C29" s="37"/>
      <c r="D29" s="37"/>
      <c r="E29" s="37"/>
      <c r="F29" s="37"/>
      <c r="G29" s="37"/>
      <c r="H29" s="38"/>
    </row>
    <row r="30" spans="1:9">
      <c r="A30" s="10" t="s">
        <v>13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9">
        <f>SUM(B30:G30)</f>
        <v>0</v>
      </c>
    </row>
    <row r="31" spans="1:9">
      <c r="A31" s="10" t="s">
        <v>14</v>
      </c>
      <c r="B31" s="16"/>
      <c r="C31" s="16"/>
      <c r="D31" s="16"/>
      <c r="E31" s="16"/>
      <c r="F31" s="17"/>
      <c r="G31" s="16"/>
      <c r="H31" s="20">
        <f>SUM(B31:G31)</f>
        <v>0</v>
      </c>
    </row>
    <row r="32" spans="1:9">
      <c r="A32" s="10" t="s">
        <v>15</v>
      </c>
      <c r="B32" s="16"/>
      <c r="C32" s="16"/>
      <c r="D32" s="16"/>
      <c r="E32" s="16"/>
      <c r="F32" s="17"/>
      <c r="G32" s="16"/>
      <c r="H32" s="20">
        <f t="shared" ref="H32:H34" si="7">SUM(B32:G32)</f>
        <v>0</v>
      </c>
    </row>
    <row r="33" spans="1:8">
      <c r="A33" s="10" t="s">
        <v>16</v>
      </c>
      <c r="B33" s="16"/>
      <c r="C33" s="16"/>
      <c r="D33" s="16"/>
      <c r="E33" s="16"/>
      <c r="F33" s="17"/>
      <c r="G33" s="16"/>
      <c r="H33" s="20">
        <f t="shared" si="7"/>
        <v>0</v>
      </c>
    </row>
    <row r="34" spans="1:8" ht="15.75" thickBot="1">
      <c r="A34" s="12" t="s">
        <v>17</v>
      </c>
      <c r="B34" s="18">
        <f>B33-B32</f>
        <v>0</v>
      </c>
      <c r="C34" s="18">
        <f t="shared" ref="C34:G34" si="8">C33-C32</f>
        <v>0</v>
      </c>
      <c r="D34" s="18">
        <f t="shared" si="8"/>
        <v>0</v>
      </c>
      <c r="E34" s="18">
        <f t="shared" si="8"/>
        <v>0</v>
      </c>
      <c r="F34" s="18">
        <f t="shared" si="8"/>
        <v>0</v>
      </c>
      <c r="G34" s="18">
        <f t="shared" si="8"/>
        <v>0</v>
      </c>
      <c r="H34" s="23">
        <f t="shared" si="7"/>
        <v>0</v>
      </c>
    </row>
    <row r="35" spans="1:8" ht="16.5" thickTop="1" thickBot="1">
      <c r="A35" s="13" t="s">
        <v>29</v>
      </c>
      <c r="B35" s="25">
        <f>B16+B22+B28+B34</f>
        <v>2390</v>
      </c>
      <c r="C35" s="25">
        <f t="shared" ref="C35:H35" si="9">C16+C22+C28+C34</f>
        <v>5596</v>
      </c>
      <c r="D35" s="25">
        <f t="shared" si="9"/>
        <v>0</v>
      </c>
      <c r="E35" s="25">
        <f t="shared" si="9"/>
        <v>0</v>
      </c>
      <c r="F35" s="25">
        <f t="shared" si="9"/>
        <v>0</v>
      </c>
      <c r="G35" s="25">
        <f t="shared" si="9"/>
        <v>0</v>
      </c>
      <c r="H35" s="26">
        <f t="shared" si="9"/>
        <v>7986</v>
      </c>
    </row>
    <row r="36" spans="1:8" ht="15.75" thickTop="1"/>
    <row r="39" spans="1:8">
      <c r="C39" s="2" t="s">
        <v>20</v>
      </c>
    </row>
    <row r="41" spans="1:8" ht="15.75" thickBot="1"/>
    <row r="42" spans="1:8" ht="16.5" thickTop="1" thickBot="1">
      <c r="A42" s="39" t="s">
        <v>9</v>
      </c>
      <c r="B42" s="40"/>
      <c r="C42" s="40"/>
      <c r="D42" s="40"/>
      <c r="E42" s="40"/>
      <c r="F42" s="40"/>
      <c r="G42" s="40"/>
      <c r="H42" s="41"/>
    </row>
    <row r="43" spans="1:8" ht="33" thickTop="1" thickBot="1">
      <c r="A43" s="6" t="s">
        <v>10</v>
      </c>
      <c r="B43" s="5" t="s">
        <v>3</v>
      </c>
      <c r="C43" s="5" t="s">
        <v>4</v>
      </c>
      <c r="D43" s="5" t="s">
        <v>5</v>
      </c>
      <c r="E43" s="5" t="s">
        <v>6</v>
      </c>
      <c r="F43" s="5" t="s">
        <v>7</v>
      </c>
      <c r="G43" s="5" t="s">
        <v>8</v>
      </c>
      <c r="H43" s="7" t="s">
        <v>11</v>
      </c>
    </row>
    <row r="44" spans="1:8" ht="15.75" thickTop="1">
      <c r="A44" s="8" t="s">
        <v>1</v>
      </c>
      <c r="B44" s="4" t="str">
        <f>B9</f>
        <v>12-3456789</v>
      </c>
      <c r="C44" s="4" t="str">
        <f t="shared" ref="C44:G44" si="10">C9</f>
        <v>23-4567891</v>
      </c>
      <c r="D44" s="4" t="str">
        <f t="shared" si="10"/>
        <v>________</v>
      </c>
      <c r="E44" s="4" t="str">
        <f t="shared" si="10"/>
        <v>________</v>
      </c>
      <c r="F44" s="4" t="str">
        <f t="shared" si="10"/>
        <v>_________</v>
      </c>
      <c r="G44" s="4" t="str">
        <f t="shared" si="10"/>
        <v>________</v>
      </c>
      <c r="H44" s="9"/>
    </row>
    <row r="45" spans="1:8" ht="15.75" thickBot="1">
      <c r="A45" s="42" t="s">
        <v>21</v>
      </c>
      <c r="B45" s="43"/>
      <c r="C45" s="43"/>
      <c r="D45" s="43"/>
      <c r="E45" s="43"/>
      <c r="F45" s="43"/>
      <c r="G45" s="43"/>
      <c r="H45" s="44"/>
    </row>
    <row r="46" spans="1:8">
      <c r="A46" s="36" t="s">
        <v>30</v>
      </c>
      <c r="B46" s="37"/>
      <c r="C46" s="37"/>
      <c r="D46" s="37"/>
      <c r="E46" s="37"/>
      <c r="F46" s="37"/>
      <c r="G46" s="37"/>
      <c r="H46" s="38"/>
    </row>
    <row r="47" spans="1:8">
      <c r="A47" s="10" t="s">
        <v>13</v>
      </c>
      <c r="B47" s="15">
        <v>1169839204</v>
      </c>
      <c r="C47" s="15">
        <f>ROUND(B47*0.2,0)</f>
        <v>233967841</v>
      </c>
      <c r="D47" s="15">
        <v>0</v>
      </c>
      <c r="E47" s="15">
        <v>0</v>
      </c>
      <c r="F47" s="15">
        <v>0</v>
      </c>
      <c r="G47" s="15">
        <v>0</v>
      </c>
      <c r="H47" s="19">
        <f>SUM(B47:G47)</f>
        <v>1403807045</v>
      </c>
    </row>
    <row r="48" spans="1:8">
      <c r="A48" s="10" t="s">
        <v>14</v>
      </c>
      <c r="B48" s="16">
        <v>1482156237</v>
      </c>
      <c r="C48" s="15">
        <f>ROUND(B48*0.2,0)</f>
        <v>296431247</v>
      </c>
      <c r="D48" s="16"/>
      <c r="E48" s="16"/>
      <c r="F48" s="17"/>
      <c r="G48" s="16"/>
      <c r="H48" s="20">
        <f>SUM(B48:G48)</f>
        <v>1778587484</v>
      </c>
    </row>
    <row r="49" spans="1:9">
      <c r="A49" s="10" t="s">
        <v>22</v>
      </c>
      <c r="B49" s="16">
        <v>-125123039</v>
      </c>
      <c r="C49" s="15">
        <f>ROUND(B49*0.2,0)</f>
        <v>-25024608</v>
      </c>
      <c r="D49" s="16"/>
      <c r="E49" s="16"/>
      <c r="F49" s="17"/>
      <c r="G49" s="16"/>
      <c r="H49" s="20">
        <f t="shared" ref="H49:H51" si="11">SUM(B49:G49)</f>
        <v>-150147647</v>
      </c>
    </row>
    <row r="50" spans="1:9">
      <c r="A50" s="10" t="s">
        <v>23</v>
      </c>
      <c r="B50" s="16">
        <v>-125129377</v>
      </c>
      <c r="C50" s="15">
        <f>ROUND(B50*0.2,0)</f>
        <v>-25025875</v>
      </c>
      <c r="D50" s="16"/>
      <c r="E50" s="16"/>
      <c r="F50" s="17"/>
      <c r="G50" s="16"/>
      <c r="H50" s="20">
        <f t="shared" si="11"/>
        <v>-150155252</v>
      </c>
    </row>
    <row r="51" spans="1:9" ht="18.75" thickBot="1">
      <c r="A51" s="11" t="s">
        <v>24</v>
      </c>
      <c r="B51" s="18">
        <f>B50-B49</f>
        <v>-6338</v>
      </c>
      <c r="C51" s="18">
        <f t="shared" ref="C51:G51" si="12">C50-C49</f>
        <v>-1267</v>
      </c>
      <c r="D51" s="18">
        <f t="shared" si="12"/>
        <v>0</v>
      </c>
      <c r="E51" s="18">
        <f t="shared" si="12"/>
        <v>0</v>
      </c>
      <c r="F51" s="18">
        <f t="shared" si="12"/>
        <v>0</v>
      </c>
      <c r="G51" s="18">
        <f t="shared" si="12"/>
        <v>0</v>
      </c>
      <c r="H51" s="21">
        <f t="shared" si="11"/>
        <v>-7605</v>
      </c>
      <c r="I51" s="32">
        <v>1</v>
      </c>
    </row>
    <row r="52" spans="1:9">
      <c r="A52" s="36" t="s">
        <v>31</v>
      </c>
      <c r="B52" s="37"/>
      <c r="C52" s="37"/>
      <c r="D52" s="37"/>
      <c r="E52" s="37"/>
      <c r="F52" s="37"/>
      <c r="G52" s="37"/>
      <c r="H52" s="38"/>
    </row>
    <row r="53" spans="1:9">
      <c r="A53" s="10" t="s">
        <v>13</v>
      </c>
      <c r="B53" s="15">
        <v>877379403</v>
      </c>
      <c r="C53" s="15">
        <f>ROUND(B53*0.4,0)</f>
        <v>350951761</v>
      </c>
      <c r="D53" s="15">
        <v>0</v>
      </c>
      <c r="E53" s="15">
        <v>0</v>
      </c>
      <c r="F53" s="15">
        <v>0</v>
      </c>
      <c r="G53" s="15">
        <v>0</v>
      </c>
      <c r="H53" s="19">
        <f>SUM(B53:G53)</f>
        <v>1228331164</v>
      </c>
    </row>
    <row r="54" spans="1:9">
      <c r="A54" s="10" t="s">
        <v>14</v>
      </c>
      <c r="B54" s="16">
        <v>111617178</v>
      </c>
      <c r="C54" s="15">
        <f>ROUND(B54*0.4,0)</f>
        <v>44646871</v>
      </c>
      <c r="D54" s="16"/>
      <c r="E54" s="16"/>
      <c r="F54" s="17"/>
      <c r="G54" s="16"/>
      <c r="H54" s="20">
        <f>SUM(B54:G54)</f>
        <v>156264049</v>
      </c>
    </row>
    <row r="55" spans="1:9">
      <c r="A55" s="10" t="s">
        <v>22</v>
      </c>
      <c r="B55" s="16">
        <v>-93842279</v>
      </c>
      <c r="C55" s="15">
        <f>ROUND(B55*0.4,0)</f>
        <v>-37536912</v>
      </c>
      <c r="D55" s="16"/>
      <c r="E55" s="16"/>
      <c r="F55" s="17"/>
      <c r="G55" s="16"/>
      <c r="H55" s="20">
        <f t="shared" ref="H55:H57" si="13">SUM(B55:G55)</f>
        <v>-131379191</v>
      </c>
    </row>
    <row r="56" spans="1:9">
      <c r="A56" s="10" t="s">
        <v>23</v>
      </c>
      <c r="B56" s="16">
        <v>-93847033</v>
      </c>
      <c r="C56" s="15">
        <f>ROUND(B56*0.4,0)</f>
        <v>-37538813</v>
      </c>
      <c r="D56" s="16"/>
      <c r="E56" s="16"/>
      <c r="F56" s="17"/>
      <c r="G56" s="16"/>
      <c r="H56" s="20">
        <f t="shared" si="13"/>
        <v>-131385846</v>
      </c>
    </row>
    <row r="57" spans="1:9" ht="18.75" thickBot="1">
      <c r="A57" s="11" t="s">
        <v>24</v>
      </c>
      <c r="B57" s="18">
        <f>B56-B55</f>
        <v>-4754</v>
      </c>
      <c r="C57" s="18">
        <f t="shared" ref="C57:G57" si="14">C56-C55</f>
        <v>-1901</v>
      </c>
      <c r="D57" s="18">
        <f t="shared" si="14"/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21">
        <f t="shared" si="13"/>
        <v>-6655</v>
      </c>
      <c r="I57" s="32">
        <v>1</v>
      </c>
    </row>
    <row r="58" spans="1:9">
      <c r="A58" s="36" t="s">
        <v>31</v>
      </c>
      <c r="B58" s="37"/>
      <c r="C58" s="37"/>
      <c r="D58" s="37"/>
      <c r="E58" s="37"/>
      <c r="F58" s="37"/>
      <c r="G58" s="37"/>
      <c r="H58" s="38"/>
    </row>
    <row r="59" spans="1:9">
      <c r="A59" s="10" t="s">
        <v>13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9">
        <f>SUM(B59:G59)</f>
        <v>0</v>
      </c>
    </row>
    <row r="60" spans="1:9">
      <c r="A60" s="10" t="s">
        <v>14</v>
      </c>
      <c r="B60" s="16"/>
      <c r="C60" s="16"/>
      <c r="D60" s="16"/>
      <c r="E60" s="16"/>
      <c r="F60" s="17"/>
      <c r="G60" s="16"/>
      <c r="H60" s="20">
        <f>SUM(B60:G60)</f>
        <v>0</v>
      </c>
    </row>
    <row r="61" spans="1:9">
      <c r="A61" s="10" t="s">
        <v>22</v>
      </c>
      <c r="B61" s="16"/>
      <c r="C61" s="16"/>
      <c r="D61" s="16"/>
      <c r="E61" s="16"/>
      <c r="F61" s="17"/>
      <c r="G61" s="16"/>
      <c r="H61" s="20">
        <f t="shared" ref="H61:H63" si="15">SUM(B61:G61)</f>
        <v>0</v>
      </c>
    </row>
    <row r="62" spans="1:9">
      <c r="A62" s="10" t="s">
        <v>23</v>
      </c>
      <c r="B62" s="16"/>
      <c r="C62" s="16"/>
      <c r="D62" s="16"/>
      <c r="E62" s="16"/>
      <c r="F62" s="17"/>
      <c r="G62" s="16"/>
      <c r="H62" s="20">
        <f t="shared" si="15"/>
        <v>0</v>
      </c>
    </row>
    <row r="63" spans="1:9" ht="15.75" thickBot="1">
      <c r="A63" s="11" t="s">
        <v>24</v>
      </c>
      <c r="B63" s="18">
        <f>B62-B61</f>
        <v>0</v>
      </c>
      <c r="C63" s="18">
        <f t="shared" ref="C63:G63" si="16">C62-C61</f>
        <v>0</v>
      </c>
      <c r="D63" s="18">
        <f t="shared" si="16"/>
        <v>0</v>
      </c>
      <c r="E63" s="18">
        <f t="shared" si="16"/>
        <v>0</v>
      </c>
      <c r="F63" s="18">
        <f t="shared" si="16"/>
        <v>0</v>
      </c>
      <c r="G63" s="18">
        <f t="shared" si="16"/>
        <v>0</v>
      </c>
      <c r="H63" s="21">
        <f t="shared" si="15"/>
        <v>0</v>
      </c>
    </row>
    <row r="64" spans="1:9">
      <c r="A64" s="36" t="s">
        <v>31</v>
      </c>
      <c r="B64" s="37"/>
      <c r="C64" s="37"/>
      <c r="D64" s="37"/>
      <c r="E64" s="37"/>
      <c r="F64" s="37"/>
      <c r="G64" s="37"/>
      <c r="H64" s="38"/>
    </row>
    <row r="65" spans="1:10">
      <c r="A65" s="10" t="s">
        <v>13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9">
        <f>SUM(B65:G65)</f>
        <v>0</v>
      </c>
    </row>
    <row r="66" spans="1:10">
      <c r="A66" s="10" t="s">
        <v>14</v>
      </c>
      <c r="B66" s="16"/>
      <c r="C66" s="16"/>
      <c r="D66" s="16"/>
      <c r="E66" s="16"/>
      <c r="F66" s="17"/>
      <c r="G66" s="16"/>
      <c r="H66" s="20">
        <f>SUM(B66:G66)</f>
        <v>0</v>
      </c>
    </row>
    <row r="67" spans="1:10">
      <c r="A67" s="10" t="s">
        <v>22</v>
      </c>
      <c r="B67" s="16"/>
      <c r="C67" s="16"/>
      <c r="D67" s="16"/>
      <c r="E67" s="16"/>
      <c r="F67" s="17"/>
      <c r="G67" s="16"/>
      <c r="H67" s="20">
        <f t="shared" ref="H67:H69" si="17">SUM(B67:G67)</f>
        <v>0</v>
      </c>
    </row>
    <row r="68" spans="1:10">
      <c r="A68" s="10" t="s">
        <v>23</v>
      </c>
      <c r="B68" s="16"/>
      <c r="C68" s="16"/>
      <c r="D68" s="16"/>
      <c r="E68" s="16"/>
      <c r="F68" s="17"/>
      <c r="G68" s="16"/>
      <c r="H68" s="20">
        <f t="shared" si="17"/>
        <v>0</v>
      </c>
    </row>
    <row r="69" spans="1:10" ht="15.75" thickBot="1">
      <c r="A69" s="12" t="s">
        <v>25</v>
      </c>
      <c r="B69" s="18">
        <f>B68-B67</f>
        <v>0</v>
      </c>
      <c r="C69" s="18">
        <f t="shared" ref="C69:G69" si="18">C68-C67</f>
        <v>0</v>
      </c>
      <c r="D69" s="18">
        <f t="shared" si="18"/>
        <v>0</v>
      </c>
      <c r="E69" s="18">
        <f t="shared" si="18"/>
        <v>0</v>
      </c>
      <c r="F69" s="18">
        <f t="shared" si="18"/>
        <v>0</v>
      </c>
      <c r="G69" s="18">
        <f t="shared" si="18"/>
        <v>0</v>
      </c>
      <c r="H69" s="22">
        <f t="shared" si="17"/>
        <v>0</v>
      </c>
    </row>
    <row r="70" spans="1:10" ht="21.75" customHeight="1" thickTop="1" thickBot="1">
      <c r="A70" s="13" t="s">
        <v>32</v>
      </c>
      <c r="B70" s="25">
        <f>B51+B57+B63+B69</f>
        <v>-11092</v>
      </c>
      <c r="C70" s="25">
        <v>-3168</v>
      </c>
      <c r="D70" s="25"/>
      <c r="E70" s="25">
        <f t="shared" ref="E70:H70" si="19">E51+E57+E63+E69</f>
        <v>0</v>
      </c>
      <c r="F70" s="25">
        <f t="shared" si="19"/>
        <v>0</v>
      </c>
      <c r="G70" s="25">
        <f t="shared" si="19"/>
        <v>0</v>
      </c>
      <c r="H70" s="28">
        <f t="shared" si="19"/>
        <v>-14260</v>
      </c>
    </row>
    <row r="71" spans="1:10" ht="21.75" customHeight="1" thickTop="1" thickBot="1">
      <c r="A71" s="14" t="s">
        <v>35</v>
      </c>
      <c r="B71" s="24">
        <v>2390</v>
      </c>
      <c r="C71" s="24">
        <v>5596</v>
      </c>
      <c r="D71" s="24"/>
      <c r="E71" s="24">
        <f>IF((E35+E70)&gt;0,E35+E70,IF((E35+E70)=0,0,IF((E35+E70)&lt;0,0)))</f>
        <v>0</v>
      </c>
      <c r="F71" s="27">
        <f>IF((F35+F70)&gt;0,F35+F70,IF((F35+F70)=0,0,IF((F35+F70)&lt;0,0)))</f>
        <v>0</v>
      </c>
      <c r="G71" s="24">
        <f>IF((G35+G70)&gt;0,G35+G70,IF((G35+G70)=0,0,IF((G35+G70)&lt;0,0)))</f>
        <v>0</v>
      </c>
      <c r="H71" s="29">
        <f>B71+C71+D71+E71+F71+G71</f>
        <v>7986</v>
      </c>
    </row>
    <row r="72" spans="1:10" ht="21.75" customHeight="1" thickTop="1" thickBot="1">
      <c r="A72" s="14" t="s">
        <v>37</v>
      </c>
      <c r="B72" s="24">
        <f>IF((B70+B71)&gt;0,0,IF((B70+B71)=0,0,IF((B70+B71)&lt;0,(B70+B71))))</f>
        <v>-8702</v>
      </c>
      <c r="C72" s="24">
        <f>IF(((C70+C71)&gt;0),(C70+C71),"0")</f>
        <v>2428</v>
      </c>
      <c r="D72" s="24">
        <f>IF((D70+D71)&gt;0,0,IF((D70+D71)=0,0,IF((D70+D71)&lt;0,(D70+D71))))</f>
        <v>0</v>
      </c>
      <c r="E72" s="24">
        <f>IF((E70+E71)&gt;0,0,IF((E70+E71)=0,0,IF((E70+E71)&lt;0,(E70+E71))))</f>
        <v>0</v>
      </c>
      <c r="F72" s="24">
        <f>IF((F70+F71)&gt;0,0,IF((F70+F71)=0,0,IF((F70+F71)&lt;0,(F70+F71))))</f>
        <v>0</v>
      </c>
      <c r="G72" s="24">
        <f>IF((G70+G71)&gt;0,0,IF((G70+G71)=0,0,IF((G70+G71)&lt;0,(G70+G71))))</f>
        <v>0</v>
      </c>
      <c r="H72" s="29">
        <f>IF((H35+H70)&gt;0,0,IF((H35+H70)=0,0,IF((H35+H70)&lt;0,(H35+H70))))</f>
        <v>-6274</v>
      </c>
      <c r="I72" s="32">
        <v>2</v>
      </c>
      <c r="J72" s="30"/>
    </row>
    <row r="73" spans="1:10" ht="15.75" thickTop="1">
      <c r="H73" s="30"/>
      <c r="I73" s="30"/>
    </row>
    <row r="74" spans="1:10" ht="16.5">
      <c r="A74" s="34" t="s">
        <v>43</v>
      </c>
      <c r="H74" s="30"/>
      <c r="I74" s="30"/>
    </row>
    <row r="75" spans="1:10">
      <c r="A75" s="33" t="s">
        <v>42</v>
      </c>
    </row>
    <row r="76" spans="1:10">
      <c r="A76" s="35" t="s">
        <v>41</v>
      </c>
    </row>
    <row r="77" spans="1:10">
      <c r="A77" s="34"/>
    </row>
    <row r="78" spans="1:10" ht="16.5">
      <c r="A78" s="34" t="s">
        <v>39</v>
      </c>
      <c r="B78" s="33"/>
      <c r="C78" s="33"/>
      <c r="D78" s="33"/>
      <c r="E78" s="33"/>
      <c r="F78" s="33"/>
      <c r="G78" s="33"/>
      <c r="H78" s="33"/>
    </row>
    <row r="79" spans="1:10">
      <c r="A79" s="34" t="s">
        <v>40</v>
      </c>
    </row>
  </sheetData>
  <mergeCells count="12">
    <mergeCell ref="A64:H64"/>
    <mergeCell ref="A7:H7"/>
    <mergeCell ref="A10:H10"/>
    <mergeCell ref="A11:H11"/>
    <mergeCell ref="A17:H17"/>
    <mergeCell ref="A23:H23"/>
    <mergeCell ref="A29:H29"/>
    <mergeCell ref="A42:H42"/>
    <mergeCell ref="A45:H45"/>
    <mergeCell ref="A46:H46"/>
    <mergeCell ref="A52:H52"/>
    <mergeCell ref="A58:H58"/>
  </mergeCells>
  <pageMargins left="0.7" right="0.7" top="0.75" bottom="0.75" header="0.3" footer="0.3"/>
  <pageSetup scale="84" orientation="landscape" verticalDpi="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FAS 109 W-Sheet</vt:lpstr>
      <vt:lpstr>'FAS 109 W-Sheet'!Print_Area</vt:lpstr>
    </vt:vector>
  </TitlesOfParts>
  <Company>OCFO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2013-03-12T18:25:30Z</cp:lastPrinted>
  <dcterms:created xsi:type="dcterms:W3CDTF">2012-04-18T19:15:36Z</dcterms:created>
  <dcterms:modified xsi:type="dcterms:W3CDTF">2013-10-31T12:25:31Z</dcterms:modified>
</cp:coreProperties>
</file>